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short\Desktop\Virtual Training\Support Planning\"/>
    </mc:Choice>
  </mc:AlternateContent>
  <bookViews>
    <workbookView xWindow="480" yWindow="255" windowWidth="14880" windowHeight="11640" tabRatio="917"/>
  </bookViews>
  <sheets>
    <sheet name="Guidance on how to complete RAS" sheetId="9" r:id="rId1"/>
    <sheet name="Inputting Sheet" sheetId="1" r:id="rId2"/>
    <sheet name="New Scores" sheetId="6" state="hidden" r:id="rId3"/>
    <sheet name="Delegation points" sheetId="8" r:id="rId4"/>
  </sheets>
  <definedNames>
    <definedName name="_xlnm.Print_Area" localSheetId="1">'Inputting Sheet'!$A$1:$F$45</definedName>
    <definedName name="_xlnm.Print_Area" localSheetId="2">'New Scores'!$A$1:$H$25</definedName>
  </definedNames>
  <calcPr calcId="152511"/>
</workbook>
</file>

<file path=xl/calcChain.xml><?xml version="1.0" encoding="utf-8"?>
<calcChain xmlns="http://schemas.openxmlformats.org/spreadsheetml/2006/main">
  <c r="B62" i="6" l="1"/>
  <c r="G11" i="6" l="1"/>
  <c r="C5" i="6" l="1"/>
  <c r="D5" i="6"/>
  <c r="F5" i="6"/>
  <c r="D7" i="6" l="1"/>
  <c r="E7" i="6"/>
  <c r="F7" i="6"/>
  <c r="G7" i="6"/>
  <c r="D11" i="6"/>
  <c r="E11" i="6"/>
  <c r="F11" i="6"/>
  <c r="C11" i="6"/>
  <c r="D13" i="6"/>
  <c r="E13" i="6"/>
  <c r="F13" i="6"/>
  <c r="G13" i="6"/>
  <c r="C13" i="6"/>
  <c r="D15" i="6"/>
  <c r="E15" i="6"/>
  <c r="F15" i="6"/>
  <c r="G15" i="6"/>
  <c r="C15" i="6"/>
  <c r="D17" i="6"/>
  <c r="E17" i="6"/>
  <c r="F17" i="6"/>
  <c r="G17" i="6"/>
  <c r="C17" i="6"/>
  <c r="D19" i="6"/>
  <c r="E19" i="6"/>
  <c r="F19" i="6"/>
  <c r="G19" i="6"/>
  <c r="C19" i="6"/>
  <c r="D21" i="6"/>
  <c r="E21" i="6"/>
  <c r="F21" i="6"/>
  <c r="G21" i="6"/>
  <c r="C21" i="6"/>
  <c r="D23" i="6"/>
  <c r="E23" i="6"/>
  <c r="F23" i="6"/>
  <c r="G23" i="6"/>
  <c r="C23" i="6"/>
  <c r="D25" i="6"/>
  <c r="E25" i="6"/>
  <c r="F25" i="6"/>
  <c r="G25" i="6"/>
  <c r="C25" i="6"/>
  <c r="D9" i="6"/>
  <c r="E9" i="6"/>
  <c r="F9" i="6"/>
  <c r="G9" i="6"/>
  <c r="C9" i="6"/>
  <c r="C7" i="6"/>
  <c r="H25" i="6" l="1"/>
  <c r="F52" i="6"/>
  <c r="E52" i="6"/>
  <c r="D52" i="6"/>
  <c r="C52" i="6"/>
  <c r="F51" i="6"/>
  <c r="E51" i="6"/>
  <c r="D51" i="6"/>
  <c r="C51" i="6"/>
  <c r="F50" i="6"/>
  <c r="E50" i="6"/>
  <c r="D50" i="6"/>
  <c r="C50" i="6"/>
  <c r="F49" i="6"/>
  <c r="E49" i="6"/>
  <c r="D49" i="6"/>
  <c r="C49" i="6"/>
  <c r="F48" i="6"/>
  <c r="E48" i="6"/>
  <c r="D48" i="6"/>
  <c r="C48" i="6"/>
  <c r="F47" i="6"/>
  <c r="E47" i="6"/>
  <c r="D47" i="6"/>
  <c r="C47" i="6"/>
  <c r="F46" i="6"/>
  <c r="E46" i="6"/>
  <c r="D46" i="6"/>
  <c r="C46" i="6"/>
  <c r="F45" i="6"/>
  <c r="E45" i="6"/>
  <c r="D45" i="6"/>
  <c r="C45" i="6"/>
  <c r="F44" i="6"/>
  <c r="E44" i="6"/>
  <c r="D44" i="6"/>
  <c r="C44" i="6"/>
  <c r="F43" i="6"/>
  <c r="E43" i="6"/>
  <c r="D43" i="6"/>
  <c r="C43" i="6"/>
  <c r="F42" i="6"/>
  <c r="E42" i="6"/>
  <c r="D42" i="6"/>
  <c r="C42" i="6"/>
  <c r="G5" i="6"/>
  <c r="E5" i="6"/>
  <c r="H9" i="6" l="1"/>
  <c r="H17" i="6"/>
  <c r="G42" i="6"/>
  <c r="G43" i="6"/>
  <c r="G44" i="6"/>
  <c r="G45" i="6"/>
  <c r="G46" i="6"/>
  <c r="G47" i="6"/>
  <c r="G48" i="6"/>
  <c r="G49" i="6"/>
  <c r="G50" i="6"/>
  <c r="G51" i="6"/>
  <c r="G52" i="6"/>
  <c r="H11" i="6"/>
  <c r="H19" i="6"/>
  <c r="H5" i="6"/>
  <c r="H13" i="6"/>
  <c r="H21" i="6"/>
  <c r="H7" i="6"/>
  <c r="H15" i="6"/>
  <c r="H23" i="6"/>
  <c r="H47" i="6" l="1"/>
  <c r="H49" i="6"/>
  <c r="H51" i="6"/>
  <c r="H45" i="6"/>
  <c r="H46" i="6"/>
  <c r="H50" i="6"/>
  <c r="H52" i="6"/>
  <c r="H42" i="6"/>
  <c r="H48" i="6"/>
  <c r="H44" i="6"/>
  <c r="H43" i="6"/>
  <c r="H54" i="6" l="1"/>
  <c r="F27" i="1"/>
  <c r="F25" i="1"/>
  <c r="F26" i="1"/>
  <c r="F21" i="1"/>
  <c r="F24" i="1"/>
  <c r="F22" i="1"/>
  <c r="F31" i="1"/>
  <c r="F30" i="1"/>
  <c r="F23" i="1"/>
  <c r="F29" i="1"/>
  <c r="F28" i="1"/>
  <c r="C57" i="6" l="1"/>
  <c r="B34" i="1" s="1"/>
  <c r="C59" i="6" l="1"/>
</calcChain>
</file>

<file path=xl/sharedStrings.xml><?xml version="1.0" encoding="utf-8"?>
<sst xmlns="http://schemas.openxmlformats.org/spreadsheetml/2006/main" count="134" uniqueCount="69">
  <si>
    <t>Assessment Domains</t>
  </si>
  <si>
    <t>Managing and maintaining nutrition</t>
  </si>
  <si>
    <t>Maintaining personal hygiene</t>
  </si>
  <si>
    <t>Managing toilet needs</t>
  </si>
  <si>
    <t>Being able to make use of the home safely</t>
  </si>
  <si>
    <t>Being appropriately Clothed</t>
  </si>
  <si>
    <t>Developing and maintaining family or other personal relationships</t>
  </si>
  <si>
    <t>Accessing and engaging in work, training, education or voluteering</t>
  </si>
  <si>
    <t>Making use of necessary facilities or services in the local community including public transport and recreational facilities or services</t>
  </si>
  <si>
    <t>Carrying out any caring responsibilities the adult has for a child</t>
  </si>
  <si>
    <t>Ability to achieve the outcomes</t>
  </si>
  <si>
    <t>All support provided</t>
  </si>
  <si>
    <t>A little support provided</t>
  </si>
  <si>
    <t>A lot of support provided</t>
  </si>
  <si>
    <t>No Support Provided</t>
  </si>
  <si>
    <t>TOTAL SCORE</t>
  </si>
  <si>
    <t>TOTAL Carers Score</t>
  </si>
  <si>
    <t>TOTAL RAS</t>
  </si>
  <si>
    <t>Percentage per support</t>
  </si>
  <si>
    <t>Additional Information (Support, Needs &amp; Risk)</t>
  </si>
  <si>
    <t>Maintaining a habitable home environment</t>
  </si>
  <si>
    <t>PART 2 OF RESOURCE ALLOCATION SYSTEM (RAS) - Carers</t>
  </si>
  <si>
    <t>PART 1 OF RESOURCE ALLOCATION SYSTEM (RAS) - Needs</t>
  </si>
  <si>
    <t>TOTAL RESOURCE ALLOCATION POINTS</t>
  </si>
  <si>
    <t>TOTAL RESOURCE ALLOCATION £</t>
  </si>
  <si>
    <r>
      <rPr>
        <b/>
        <sz val="10"/>
        <color theme="1"/>
        <rFont val="Gill Sans MT"/>
        <family val="2"/>
      </rPr>
      <t>Is able:</t>
    </r>
    <r>
      <rPr>
        <sz val="10"/>
        <color theme="1"/>
        <rFont val="Gill Sans MT"/>
        <family val="2"/>
      </rPr>
      <t xml:space="preserve">  But takes significantly longer than would normally be expected</t>
    </r>
  </si>
  <si>
    <r>
      <rPr>
        <b/>
        <sz val="10"/>
        <color theme="1"/>
        <rFont val="Gill Sans MT"/>
        <family val="2"/>
      </rPr>
      <t>Is able:</t>
    </r>
    <r>
      <rPr>
        <sz val="10"/>
        <color theme="1"/>
        <rFont val="Gill Sans MT"/>
        <family val="2"/>
      </rPr>
      <t xml:space="preserve">  But in doing so endangers their safety of the safety of others</t>
    </r>
  </si>
  <si>
    <t>Accessing and engaging in work, training, education or volunteering</t>
  </si>
  <si>
    <t>AIS Number:</t>
  </si>
  <si>
    <t>Clients Name:</t>
  </si>
  <si>
    <t>Financial Allocation Team Manager Approval</t>
  </si>
  <si>
    <t>Area Manager / Strategic Service Managers Only</t>
  </si>
  <si>
    <t>Key</t>
  </si>
  <si>
    <t>Needs Score</t>
  </si>
  <si>
    <t xml:space="preserve">RAS Allocation </t>
  </si>
  <si>
    <t>TM Delegation</t>
  </si>
  <si>
    <t>AM / SSM Delegation</t>
  </si>
  <si>
    <t>And any amount higher</t>
  </si>
  <si>
    <t>Please record an x within each domain.  Only 1 x should be recorded per domain e.g</t>
  </si>
  <si>
    <t>If a client within the domain Maintaining personal hygiene is able: But in doing so endangers their safety or the safety of others the x should be recorded as below:</t>
  </si>
  <si>
    <t>x</t>
  </si>
  <si>
    <t>This should be repeated for each Assessment Domain</t>
  </si>
  <si>
    <t>You are then required to record the level of support provided by the Carer - Per domain.</t>
  </si>
  <si>
    <t>If the client is providing a lot of support for maintaining personal hygiene the x should be placed within the appropriate box. As detailed below:</t>
  </si>
  <si>
    <t xml:space="preserve">No Support </t>
  </si>
  <si>
    <t xml:space="preserve">A little support </t>
  </si>
  <si>
    <t xml:space="preserve">A lot of support </t>
  </si>
  <si>
    <t>This should be repeated for each Assessment Domain for Carers</t>
  </si>
  <si>
    <r>
      <rPr>
        <b/>
        <sz val="10"/>
        <color theme="1"/>
        <rFont val="Gill Sans MT"/>
        <family val="2"/>
      </rPr>
      <t>Is able:</t>
    </r>
    <r>
      <rPr>
        <sz val="10"/>
        <color theme="1"/>
        <rFont val="Gill Sans MT"/>
        <family val="2"/>
      </rPr>
      <t xml:space="preserve"> to achieve the outcome. </t>
    </r>
  </si>
  <si>
    <r>
      <rPr>
        <b/>
        <sz val="10"/>
        <color theme="1"/>
        <rFont val="Gill Sans MT"/>
        <family val="2"/>
      </rPr>
      <t xml:space="preserve">Is able: </t>
    </r>
    <r>
      <rPr>
        <sz val="10"/>
        <color theme="1"/>
        <rFont val="Gill Sans MT"/>
        <family val="2"/>
      </rPr>
      <t>Without assistance but in doing so causes the person significant pain, distress or anxiety</t>
    </r>
  </si>
  <si>
    <r>
      <rPr>
        <b/>
        <sz val="10"/>
        <color theme="1"/>
        <rFont val="Gill Sans MT"/>
        <family val="2"/>
      </rPr>
      <t xml:space="preserve">Is Unable: </t>
    </r>
    <r>
      <rPr>
        <sz val="10"/>
        <color theme="1"/>
        <rFont val="Gill Sans MT"/>
        <family val="2"/>
      </rPr>
      <t>Without assistance. This also includes where they cannot achieve this even when assistance is provided</t>
    </r>
  </si>
  <si>
    <t xml:space="preserve">Once completed the system will automatically calculate points per domain &amp; The Total Resource Allocation points for the client.  </t>
  </si>
  <si>
    <t>Use the Delegation points (Delegation points tab) to determine the amount of money allocated based on the overall points you have.</t>
  </si>
  <si>
    <t>I need help every day</t>
  </si>
  <si>
    <t>I need help 4-6 times a week</t>
  </si>
  <si>
    <t>I need help 2-3 times a week</t>
  </si>
  <si>
    <t>I need help once a week</t>
  </si>
  <si>
    <t>I don't need any help</t>
  </si>
  <si>
    <t>BRONZE</t>
  </si>
  <si>
    <t>SILVER</t>
  </si>
  <si>
    <t>GOLD</t>
  </si>
  <si>
    <t>PER YEAR</t>
  </si>
  <si>
    <t>PER WEEK</t>
  </si>
  <si>
    <t>LIFELINE REQUIRED? (Mark box with X)</t>
  </si>
  <si>
    <t>If the client requires Lifeline, record an 'x' next to the relevant package.</t>
  </si>
  <si>
    <t>PACKAGE</t>
  </si>
  <si>
    <t>RAS FINANCIAL SCHEME OF DELEGATION 2017/2018</t>
  </si>
  <si>
    <t>Assess for Lifeline. Add cost to indicative budget and record in care and support plan.</t>
  </si>
  <si>
    <t>Being appropriately clothed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</si>
</sst>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8" formatCode="&quot;£&quot;#,##0.00;[Red]\-&quot;£&quot;#,##0.00"/>
    <numFmt numFmtId="164" formatCode="&quot;£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Gill Sans MT"/>
      <family val="2"/>
    </font>
    <font>
      <sz val="10"/>
      <color theme="1"/>
      <name val="Gill Sans MT"/>
      <family val="2"/>
    </font>
    <font>
      <sz val="11"/>
      <color rgb="FFFF0000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theme="1"/>
      <name val="Gill Sans MT"/>
      <family val="2"/>
    </font>
    <font>
      <sz val="8"/>
      <color theme="1"/>
      <name val="Gill Sans MT"/>
      <family val="2"/>
    </font>
    <font>
      <sz val="10"/>
      <color theme="1"/>
      <name val="Calibri"/>
      <family val="2"/>
      <scheme val="minor"/>
    </font>
    <font>
      <b/>
      <sz val="11"/>
      <color theme="1"/>
      <name val="Gill Sans MT"/>
      <family val="2"/>
    </font>
    <font>
      <sz val="11"/>
      <color theme="1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2" borderId="3" xfId="0" applyFill="1" applyBorder="1"/>
    <xf numFmtId="0" fontId="0" fillId="0" borderId="4" xfId="0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9" fontId="0" fillId="0" borderId="2" xfId="1" applyNumberFormat="1" applyFont="1" applyBorder="1"/>
    <xf numFmtId="0" fontId="2" fillId="0" borderId="2" xfId="1" applyNumberFormat="1" applyFont="1" applyBorder="1" applyAlignment="1">
      <alignment horizontal="center"/>
    </xf>
    <xf numFmtId="9" fontId="0" fillId="2" borderId="3" xfId="1" applyNumberFormat="1" applyFont="1" applyFill="1" applyBorder="1"/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5" xfId="0" applyBorder="1"/>
    <xf numFmtId="0" fontId="0" fillId="0" borderId="6" xfId="0" applyBorder="1"/>
    <xf numFmtId="0" fontId="0" fillId="0" borderId="0" xfId="0" applyFill="1" applyBorder="1"/>
    <xf numFmtId="0" fontId="0" fillId="0" borderId="7" xfId="0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0" fillId="0" borderId="2" xfId="1" applyNumberFormat="1" applyFont="1" applyBorder="1"/>
    <xf numFmtId="0" fontId="4" fillId="0" borderId="0" xfId="0" applyFont="1" applyBorder="1"/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4" fillId="0" borderId="4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0" xfId="0" applyFont="1" applyBorder="1"/>
    <xf numFmtId="0" fontId="3" fillId="2" borderId="2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9" fontId="4" fillId="0" borderId="2" xfId="1" applyFont="1" applyBorder="1" applyAlignment="1">
      <alignment horizontal="center"/>
    </xf>
    <xf numFmtId="9" fontId="4" fillId="0" borderId="2" xfId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0" fontId="4" fillId="3" borderId="3" xfId="0" applyFont="1" applyFill="1" applyBorder="1"/>
    <xf numFmtId="0" fontId="4" fillId="3" borderId="3" xfId="0" applyFont="1" applyFill="1" applyBorder="1" applyAlignment="1">
      <alignment horizontal="center"/>
    </xf>
    <xf numFmtId="0" fontId="0" fillId="3" borderId="3" xfId="0" applyFill="1" applyBorder="1"/>
    <xf numFmtId="0" fontId="2" fillId="3" borderId="3" xfId="0" applyFont="1" applyFill="1" applyBorder="1" applyAlignment="1">
      <alignment horizontal="center"/>
    </xf>
    <xf numFmtId="0" fontId="0" fillId="0" borderId="9" xfId="0" applyBorder="1"/>
    <xf numFmtId="0" fontId="2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9" fontId="4" fillId="0" borderId="0" xfId="1" applyFont="1" applyBorder="1"/>
    <xf numFmtId="9" fontId="4" fillId="0" borderId="0" xfId="0" applyNumberFormat="1" applyFont="1" applyBorder="1"/>
    <xf numFmtId="0" fontId="3" fillId="0" borderId="5" xfId="0" applyFont="1" applyBorder="1" applyAlignment="1" applyProtection="1">
      <alignment horizontal="left"/>
    </xf>
    <xf numFmtId="0" fontId="3" fillId="0" borderId="5" xfId="0" applyFont="1" applyBorder="1" applyAlignme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64" fontId="7" fillId="0" borderId="0" xfId="0" applyNumberFormat="1" applyFont="1" applyFill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7" fillId="0" borderId="17" xfId="0" applyFont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164" fontId="7" fillId="0" borderId="18" xfId="0" applyNumberFormat="1" applyFont="1" applyFill="1" applyBorder="1" applyAlignment="1">
      <alignment horizontal="center"/>
    </xf>
    <xf numFmtId="9" fontId="7" fillId="0" borderId="0" xfId="0" applyNumberFormat="1" applyFont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164" fontId="7" fillId="0" borderId="22" xfId="0" applyNumberFormat="1" applyFont="1" applyFill="1" applyBorder="1" applyAlignment="1">
      <alignment horizontal="center"/>
    </xf>
    <xf numFmtId="164" fontId="7" fillId="0" borderId="17" xfId="0" applyNumberFormat="1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164" fontId="7" fillId="3" borderId="18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164" fontId="7" fillId="3" borderId="14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164" fontId="7" fillId="4" borderId="18" xfId="0" applyNumberFormat="1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164" fontId="7" fillId="4" borderId="17" xfId="0" applyNumberFormat="1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164" fontId="7" fillId="4" borderId="15" xfId="0" applyNumberFormat="1" applyFont="1" applyFill="1" applyBorder="1" applyAlignment="1">
      <alignment horizontal="center"/>
    </xf>
    <xf numFmtId="0" fontId="9" fillId="0" borderId="23" xfId="0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top" wrapText="1"/>
    </xf>
    <xf numFmtId="0" fontId="4" fillId="0" borderId="24" xfId="0" applyFont="1" applyBorder="1"/>
    <xf numFmtId="0" fontId="4" fillId="0" borderId="2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0" xfId="0" applyFont="1"/>
    <xf numFmtId="0" fontId="3" fillId="0" borderId="23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 wrapText="1"/>
    </xf>
    <xf numFmtId="0" fontId="12" fillId="0" borderId="0" xfId="0" applyFont="1"/>
    <xf numFmtId="0" fontId="12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left"/>
    </xf>
    <xf numFmtId="0" fontId="4" fillId="0" borderId="1" xfId="0" applyFont="1" applyBorder="1"/>
    <xf numFmtId="6" fontId="4" fillId="0" borderId="1" xfId="0" applyNumberFormat="1" applyFont="1" applyBorder="1" applyAlignment="1">
      <alignment horizontal="left"/>
    </xf>
    <xf numFmtId="8" fontId="4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164" fontId="8" fillId="4" borderId="20" xfId="0" applyNumberFormat="1" applyFont="1" applyFill="1" applyBorder="1" applyAlignment="1">
      <alignment horizontal="center"/>
    </xf>
    <xf numFmtId="164" fontId="8" fillId="4" borderId="21" xfId="0" applyNumberFormat="1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164" fontId="8" fillId="4" borderId="12" xfId="0" applyNumberFormat="1" applyFont="1" applyFill="1" applyBorder="1" applyAlignment="1">
      <alignment horizontal="center" vertical="center" wrapText="1"/>
    </xf>
    <xf numFmtId="164" fontId="8" fillId="4" borderId="1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D23" sqref="D23"/>
    </sheetView>
  </sheetViews>
  <sheetFormatPr defaultRowHeight="15" x14ac:dyDescent="0.25"/>
  <cols>
    <col min="1" max="1" width="27.140625" customWidth="1"/>
    <col min="2" max="2" width="14.42578125" customWidth="1"/>
    <col min="3" max="3" width="19.42578125" customWidth="1"/>
    <col min="4" max="4" width="20.85546875" customWidth="1"/>
    <col min="5" max="5" width="21.42578125" customWidth="1"/>
    <col min="6" max="6" width="26.28515625" customWidth="1"/>
    <col min="8" max="8" width="4.28515625" customWidth="1"/>
  </cols>
  <sheetData>
    <row r="1" spans="1:6" ht="17.25" x14ac:dyDescent="0.35">
      <c r="A1" s="109" t="s">
        <v>22</v>
      </c>
      <c r="B1" s="109"/>
      <c r="C1" s="109"/>
      <c r="D1" s="109"/>
      <c r="E1" s="109"/>
      <c r="F1" s="109"/>
    </row>
    <row r="2" spans="1:6" ht="17.25" x14ac:dyDescent="0.35">
      <c r="A2" s="98" t="s">
        <v>38</v>
      </c>
      <c r="B2" s="98"/>
      <c r="C2" s="98"/>
      <c r="D2" s="98"/>
      <c r="E2" s="98"/>
      <c r="F2" s="98"/>
    </row>
    <row r="3" spans="1:6" ht="17.25" x14ac:dyDescent="0.35">
      <c r="A3" s="98" t="s">
        <v>39</v>
      </c>
      <c r="B3" s="98"/>
      <c r="C3" s="98"/>
      <c r="D3" s="98"/>
      <c r="E3" s="98"/>
      <c r="F3" s="98"/>
    </row>
    <row r="4" spans="1:6" ht="15.75" x14ac:dyDescent="0.3">
      <c r="A4" s="27"/>
      <c r="B4" s="27"/>
      <c r="C4" s="27"/>
      <c r="D4" s="27"/>
      <c r="E4" s="27"/>
      <c r="F4" s="27"/>
    </row>
    <row r="5" spans="1:6" s="93" customFormat="1" ht="90" x14ac:dyDescent="0.2">
      <c r="A5" s="33" t="s">
        <v>0</v>
      </c>
      <c r="B5" s="28" t="s">
        <v>48</v>
      </c>
      <c r="C5" s="28" t="s">
        <v>25</v>
      </c>
      <c r="D5" s="28" t="s">
        <v>26</v>
      </c>
      <c r="E5" s="28" t="s">
        <v>49</v>
      </c>
      <c r="F5" s="28" t="s">
        <v>50</v>
      </c>
    </row>
    <row r="6" spans="1:6" s="93" customFormat="1" x14ac:dyDescent="0.2">
      <c r="A6" s="94"/>
      <c r="B6" s="95"/>
      <c r="C6" s="95"/>
      <c r="D6" s="95"/>
      <c r="E6" s="95"/>
      <c r="F6" s="95"/>
    </row>
    <row r="7" spans="1:6" s="93" customFormat="1" x14ac:dyDescent="0.3">
      <c r="A7" s="90" t="s">
        <v>2</v>
      </c>
      <c r="B7" s="90"/>
      <c r="C7" s="90"/>
      <c r="D7" s="91" t="s">
        <v>40</v>
      </c>
      <c r="E7" s="90"/>
      <c r="F7" s="90"/>
    </row>
    <row r="8" spans="1:6" ht="15.75" x14ac:dyDescent="0.3">
      <c r="A8" s="27"/>
      <c r="B8" s="27"/>
      <c r="C8" s="27"/>
      <c r="D8" s="27"/>
      <c r="E8" s="27"/>
      <c r="F8" s="27"/>
    </row>
    <row r="9" spans="1:6" ht="17.25" x14ac:dyDescent="0.35">
      <c r="A9" s="97" t="s">
        <v>41</v>
      </c>
      <c r="B9" s="98"/>
      <c r="C9" s="98"/>
      <c r="D9" s="98"/>
      <c r="E9" s="98"/>
      <c r="F9" s="98"/>
    </row>
    <row r="10" spans="1:6" ht="17.25" x14ac:dyDescent="0.35">
      <c r="A10" s="98"/>
      <c r="B10" s="98"/>
      <c r="C10" s="98"/>
      <c r="D10" s="98"/>
      <c r="E10" s="98"/>
      <c r="F10" s="98"/>
    </row>
    <row r="11" spans="1:6" ht="17.25" x14ac:dyDescent="0.35">
      <c r="A11" s="98"/>
      <c r="B11" s="98"/>
      <c r="C11" s="98"/>
      <c r="D11" s="98"/>
      <c r="E11" s="98"/>
      <c r="F11" s="98"/>
    </row>
    <row r="12" spans="1:6" ht="17.25" x14ac:dyDescent="0.35">
      <c r="A12" s="109" t="s">
        <v>21</v>
      </c>
      <c r="B12" s="109"/>
      <c r="C12" s="109"/>
      <c r="D12" s="109"/>
      <c r="E12" s="109"/>
      <c r="F12" s="109"/>
    </row>
    <row r="13" spans="1:6" ht="17.25" x14ac:dyDescent="0.35">
      <c r="A13" s="99" t="s">
        <v>42</v>
      </c>
      <c r="B13" s="99"/>
      <c r="C13" s="99"/>
      <c r="D13" s="99"/>
      <c r="E13" s="99"/>
      <c r="F13" s="99"/>
    </row>
    <row r="14" spans="1:6" ht="17.25" x14ac:dyDescent="0.35">
      <c r="A14" s="99" t="s">
        <v>43</v>
      </c>
      <c r="B14" s="99"/>
      <c r="C14" s="99"/>
      <c r="D14" s="99"/>
      <c r="E14" s="99"/>
      <c r="F14" s="99"/>
    </row>
    <row r="15" spans="1:6" ht="15.75" x14ac:dyDescent="0.3">
      <c r="A15" s="92"/>
      <c r="B15" s="92"/>
      <c r="C15" s="92"/>
      <c r="D15" s="92"/>
      <c r="E15" s="92"/>
      <c r="F15" s="92"/>
    </row>
    <row r="16" spans="1:6" x14ac:dyDescent="0.25">
      <c r="A16" s="33" t="s">
        <v>0</v>
      </c>
      <c r="B16" s="34" t="s">
        <v>44</v>
      </c>
      <c r="C16" s="34" t="s">
        <v>45</v>
      </c>
      <c r="D16" s="34" t="s">
        <v>46</v>
      </c>
      <c r="E16" s="34" t="s">
        <v>11</v>
      </c>
      <c r="F16" s="35" t="s">
        <v>17</v>
      </c>
    </row>
    <row r="17" spans="1:6" x14ac:dyDescent="0.25">
      <c r="A17" s="88"/>
      <c r="B17" s="89"/>
      <c r="C17" s="89"/>
      <c r="D17" s="89"/>
      <c r="E17" s="89"/>
      <c r="F17" s="89"/>
    </row>
    <row r="18" spans="1:6" ht="15.75" x14ac:dyDescent="0.3">
      <c r="A18" s="90" t="s">
        <v>2</v>
      </c>
      <c r="B18" s="90"/>
      <c r="C18" s="90"/>
      <c r="D18" s="91" t="s">
        <v>40</v>
      </c>
      <c r="E18" s="90"/>
      <c r="F18" s="90"/>
    </row>
    <row r="19" spans="1:6" ht="15.75" x14ac:dyDescent="0.3">
      <c r="A19" s="27"/>
      <c r="B19" s="27"/>
      <c r="C19" s="27"/>
      <c r="D19" s="27"/>
      <c r="E19" s="27"/>
      <c r="F19" s="27"/>
    </row>
    <row r="20" spans="1:6" ht="17.25" x14ac:dyDescent="0.35">
      <c r="A20" s="97" t="s">
        <v>47</v>
      </c>
      <c r="B20" s="27"/>
      <c r="C20" s="27"/>
      <c r="D20" s="27"/>
      <c r="E20" s="27"/>
      <c r="F20" s="27"/>
    </row>
    <row r="21" spans="1:6" ht="17.25" x14ac:dyDescent="0.35">
      <c r="A21" s="97"/>
      <c r="B21" s="27"/>
      <c r="C21" s="27"/>
      <c r="D21" s="27"/>
      <c r="E21" s="27"/>
      <c r="F21" s="27"/>
    </row>
    <row r="22" spans="1:6" ht="17.25" x14ac:dyDescent="0.35">
      <c r="A22" s="97" t="s">
        <v>64</v>
      </c>
      <c r="B22" s="27"/>
      <c r="C22" s="27"/>
      <c r="D22" s="27"/>
      <c r="E22" s="27"/>
      <c r="F22" s="27"/>
    </row>
    <row r="23" spans="1:6" ht="17.25" x14ac:dyDescent="0.35">
      <c r="A23" s="97" t="s">
        <v>51</v>
      </c>
      <c r="B23" s="27"/>
      <c r="C23" s="27"/>
      <c r="D23" s="27"/>
      <c r="E23" s="27"/>
      <c r="F23" s="27"/>
    </row>
    <row r="24" spans="1:6" ht="17.25" x14ac:dyDescent="0.35">
      <c r="A24" s="98"/>
      <c r="B24" s="27"/>
      <c r="C24" s="27"/>
      <c r="D24" s="27"/>
      <c r="E24" s="27"/>
      <c r="F24" s="27"/>
    </row>
    <row r="25" spans="1:6" ht="17.25" x14ac:dyDescent="0.35">
      <c r="A25" s="96" t="s">
        <v>52</v>
      </c>
    </row>
  </sheetData>
  <mergeCells count="2">
    <mergeCell ref="A1:F1"/>
    <mergeCell ref="A12:F12"/>
  </mergeCells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41"/>
  <sheetViews>
    <sheetView zoomScaleNormal="100" workbookViewId="0">
      <selection activeCell="I19" sqref="I19"/>
    </sheetView>
  </sheetViews>
  <sheetFormatPr defaultRowHeight="15" x14ac:dyDescent="0.3"/>
  <cols>
    <col min="1" max="1" width="54.85546875" style="27" bestFit="1" customWidth="1"/>
    <col min="2" max="6" width="18.7109375" style="27" customWidth="1"/>
    <col min="7" max="7" width="0" style="27" hidden="1" customWidth="1"/>
    <col min="8" max="8" width="2" style="27" bestFit="1" customWidth="1"/>
    <col min="9" max="9" width="5" style="27" bestFit="1" customWidth="1"/>
    <col min="10" max="10" width="6" style="27" bestFit="1" customWidth="1"/>
    <col min="11" max="11" width="3" style="27" bestFit="1" customWidth="1"/>
    <col min="12" max="12" width="5" style="27" bestFit="1" customWidth="1"/>
    <col min="13" max="13" width="9.140625" style="27"/>
    <col min="14" max="14" width="6" style="27" bestFit="1" customWidth="1"/>
    <col min="15" max="18" width="4.28515625" style="27" bestFit="1" customWidth="1"/>
    <col min="19" max="19" width="9.140625" style="27"/>
    <col min="20" max="20" width="7.7109375" style="27" bestFit="1" customWidth="1"/>
    <col min="21" max="16384" width="9.140625" style="27"/>
  </cols>
  <sheetData>
    <row r="1" spans="1:6" x14ac:dyDescent="0.3">
      <c r="A1" s="55" t="s">
        <v>29</v>
      </c>
      <c r="B1" s="116"/>
      <c r="C1" s="117"/>
      <c r="D1" s="56" t="s">
        <v>28</v>
      </c>
      <c r="E1" s="116"/>
      <c r="F1" s="117"/>
    </row>
    <row r="3" spans="1:6" x14ac:dyDescent="0.3">
      <c r="A3" s="115" t="s">
        <v>22</v>
      </c>
      <c r="B3" s="115"/>
      <c r="C3" s="115"/>
      <c r="D3" s="115"/>
      <c r="E3" s="115"/>
      <c r="F3" s="115"/>
    </row>
    <row r="4" spans="1:6" x14ac:dyDescent="0.3">
      <c r="B4" s="110" t="s">
        <v>10</v>
      </c>
      <c r="C4" s="111"/>
      <c r="D4" s="111"/>
      <c r="E4" s="111"/>
      <c r="F4" s="112"/>
    </row>
    <row r="5" spans="1:6" s="29" customFormat="1" ht="30" x14ac:dyDescent="0.25">
      <c r="A5" s="33" t="s">
        <v>0</v>
      </c>
      <c r="B5" s="20" t="s">
        <v>53</v>
      </c>
      <c r="C5" s="20" t="s">
        <v>54</v>
      </c>
      <c r="D5" s="20" t="s">
        <v>55</v>
      </c>
      <c r="E5" s="20" t="s">
        <v>56</v>
      </c>
      <c r="F5" s="20" t="s">
        <v>57</v>
      </c>
    </row>
    <row r="6" spans="1:6" x14ac:dyDescent="0.3">
      <c r="A6" s="30" t="s">
        <v>1</v>
      </c>
      <c r="B6" s="38"/>
      <c r="C6" s="38"/>
      <c r="D6" s="38"/>
      <c r="E6" s="38"/>
      <c r="F6" s="38"/>
    </row>
    <row r="7" spans="1:6" x14ac:dyDescent="0.3">
      <c r="A7" s="31" t="s">
        <v>2</v>
      </c>
      <c r="B7" s="38"/>
      <c r="C7" s="38"/>
      <c r="D7" s="38"/>
      <c r="E7" s="38"/>
      <c r="F7" s="38"/>
    </row>
    <row r="8" spans="1:6" x14ac:dyDescent="0.3">
      <c r="A8" s="31" t="s">
        <v>3</v>
      </c>
      <c r="B8" s="38"/>
      <c r="C8" s="38"/>
      <c r="D8" s="38"/>
      <c r="E8" s="38"/>
      <c r="F8" s="38"/>
    </row>
    <row r="9" spans="1:6" x14ac:dyDescent="0.3">
      <c r="A9" s="31" t="s">
        <v>68</v>
      </c>
      <c r="B9" s="38"/>
      <c r="C9" s="38"/>
      <c r="D9" s="38"/>
      <c r="E9" s="38"/>
      <c r="F9" s="38"/>
    </row>
    <row r="10" spans="1:6" x14ac:dyDescent="0.3">
      <c r="A10" s="31" t="s">
        <v>4</v>
      </c>
      <c r="B10" s="38"/>
      <c r="C10" s="38"/>
      <c r="D10" s="38"/>
      <c r="E10" s="38"/>
      <c r="F10" s="38"/>
    </row>
    <row r="11" spans="1:6" x14ac:dyDescent="0.3">
      <c r="A11" s="31" t="s">
        <v>20</v>
      </c>
      <c r="B11" s="38"/>
      <c r="C11" s="38"/>
      <c r="D11" s="38"/>
      <c r="E11" s="38"/>
      <c r="F11" s="38"/>
    </row>
    <row r="12" spans="1:6" x14ac:dyDescent="0.3">
      <c r="A12" s="31" t="s">
        <v>6</v>
      </c>
      <c r="B12" s="38"/>
      <c r="C12" s="38"/>
      <c r="D12" s="38"/>
      <c r="E12" s="38"/>
      <c r="F12" s="38"/>
    </row>
    <row r="13" spans="1:6" x14ac:dyDescent="0.3">
      <c r="A13" s="31" t="s">
        <v>27</v>
      </c>
      <c r="B13" s="38"/>
      <c r="C13" s="38"/>
      <c r="D13" s="38"/>
      <c r="E13" s="38"/>
      <c r="F13" s="38"/>
    </row>
    <row r="14" spans="1:6" ht="30" x14ac:dyDescent="0.3">
      <c r="A14" s="32" t="s">
        <v>8</v>
      </c>
      <c r="B14" s="41"/>
      <c r="C14" s="41"/>
      <c r="D14" s="41"/>
      <c r="E14" s="41"/>
      <c r="F14" s="41"/>
    </row>
    <row r="15" spans="1:6" x14ac:dyDescent="0.3">
      <c r="A15" s="31" t="s">
        <v>9</v>
      </c>
      <c r="B15" s="38"/>
      <c r="C15" s="38"/>
      <c r="D15" s="38"/>
      <c r="E15" s="38"/>
      <c r="F15" s="38"/>
    </row>
    <row r="16" spans="1:6" x14ac:dyDescent="0.3">
      <c r="A16" s="43" t="s">
        <v>19</v>
      </c>
      <c r="B16" s="44"/>
      <c r="C16" s="44"/>
      <c r="D16" s="44"/>
      <c r="E16" s="44"/>
      <c r="F16" s="44"/>
    </row>
    <row r="18" spans="1:6" x14ac:dyDescent="0.3">
      <c r="A18" s="115" t="s">
        <v>21</v>
      </c>
      <c r="B18" s="115"/>
      <c r="C18" s="115"/>
      <c r="D18" s="115"/>
      <c r="E18" s="115"/>
      <c r="F18" s="115"/>
    </row>
    <row r="20" spans="1:6" s="36" customFormat="1" ht="30" x14ac:dyDescent="0.3">
      <c r="A20" s="33" t="s">
        <v>0</v>
      </c>
      <c r="B20" s="34" t="s">
        <v>14</v>
      </c>
      <c r="C20" s="34" t="s">
        <v>12</v>
      </c>
      <c r="D20" s="34" t="s">
        <v>13</v>
      </c>
      <c r="E20" s="34" t="s">
        <v>11</v>
      </c>
      <c r="F20" s="35" t="s">
        <v>17</v>
      </c>
    </row>
    <row r="21" spans="1:6" x14ac:dyDescent="0.3">
      <c r="A21" s="31" t="s">
        <v>1</v>
      </c>
      <c r="B21" s="39"/>
      <c r="C21" s="39"/>
      <c r="D21" s="39"/>
      <c r="E21" s="39"/>
      <c r="F21" s="37">
        <f>'New Scores'!H42</f>
        <v>0</v>
      </c>
    </row>
    <row r="22" spans="1:6" x14ac:dyDescent="0.3">
      <c r="A22" s="31" t="s">
        <v>2</v>
      </c>
      <c r="B22" s="39"/>
      <c r="C22" s="39"/>
      <c r="D22" s="39"/>
      <c r="E22" s="39"/>
      <c r="F22" s="37">
        <f>'New Scores'!H43</f>
        <v>0</v>
      </c>
    </row>
    <row r="23" spans="1:6" x14ac:dyDescent="0.3">
      <c r="A23" s="31" t="s">
        <v>3</v>
      </c>
      <c r="B23" s="39"/>
      <c r="C23" s="39"/>
      <c r="D23" s="39"/>
      <c r="E23" s="39"/>
      <c r="F23" s="37">
        <f>'New Scores'!H44</f>
        <v>0</v>
      </c>
    </row>
    <row r="24" spans="1:6" x14ac:dyDescent="0.3">
      <c r="A24" s="31" t="s">
        <v>68</v>
      </c>
      <c r="B24" s="40"/>
      <c r="C24" s="39"/>
      <c r="D24" s="39"/>
      <c r="E24" s="39"/>
      <c r="F24" s="37">
        <f>'New Scores'!H45</f>
        <v>0</v>
      </c>
    </row>
    <row r="25" spans="1:6" x14ac:dyDescent="0.3">
      <c r="A25" s="31" t="s">
        <v>4</v>
      </c>
      <c r="B25" s="40"/>
      <c r="C25" s="39"/>
      <c r="D25" s="39"/>
      <c r="E25" s="39"/>
      <c r="F25" s="37">
        <f>'New Scores'!H46</f>
        <v>0</v>
      </c>
    </row>
    <row r="26" spans="1:6" x14ac:dyDescent="0.3">
      <c r="A26" s="31" t="s">
        <v>20</v>
      </c>
      <c r="B26" s="39"/>
      <c r="C26" s="39"/>
      <c r="D26" s="39"/>
      <c r="E26" s="39"/>
      <c r="F26" s="37">
        <f>'New Scores'!H47</f>
        <v>0</v>
      </c>
    </row>
    <row r="27" spans="1:6" x14ac:dyDescent="0.3">
      <c r="A27" s="31" t="s">
        <v>6</v>
      </c>
      <c r="B27" s="39"/>
      <c r="C27" s="39"/>
      <c r="D27" s="39"/>
      <c r="E27" s="39"/>
      <c r="F27" s="37">
        <f>'New Scores'!H48</f>
        <v>0</v>
      </c>
    </row>
    <row r="28" spans="1:6" x14ac:dyDescent="0.3">
      <c r="A28" s="31" t="s">
        <v>7</v>
      </c>
      <c r="B28" s="39"/>
      <c r="C28" s="39"/>
      <c r="D28" s="39"/>
      <c r="E28" s="39"/>
      <c r="F28" s="37">
        <f>'New Scores'!H49</f>
        <v>0</v>
      </c>
    </row>
    <row r="29" spans="1:6" ht="30" x14ac:dyDescent="0.3">
      <c r="A29" s="32" t="s">
        <v>8</v>
      </c>
      <c r="B29" s="42"/>
      <c r="C29" s="42"/>
      <c r="D29" s="42"/>
      <c r="E29" s="42"/>
      <c r="F29" s="37">
        <f>'New Scores'!H50</f>
        <v>0</v>
      </c>
    </row>
    <row r="30" spans="1:6" x14ac:dyDescent="0.3">
      <c r="A30" s="31" t="s">
        <v>9</v>
      </c>
      <c r="B30" s="39"/>
      <c r="C30" s="39"/>
      <c r="D30" s="39"/>
      <c r="E30" s="39"/>
      <c r="F30" s="37">
        <f>'New Scores'!H51</f>
        <v>0</v>
      </c>
    </row>
    <row r="31" spans="1:6" x14ac:dyDescent="0.3">
      <c r="A31" s="43" t="s">
        <v>19</v>
      </c>
      <c r="B31" s="44"/>
      <c r="C31" s="44"/>
      <c r="D31" s="44"/>
      <c r="E31" s="44"/>
      <c r="F31" s="37">
        <f>'New Scores'!H52</f>
        <v>0</v>
      </c>
    </row>
    <row r="32" spans="1:6" s="106" customFormat="1" x14ac:dyDescent="0.3">
      <c r="B32" s="107"/>
      <c r="C32" s="107"/>
      <c r="D32" s="107"/>
      <c r="E32" s="107"/>
      <c r="F32" s="108"/>
    </row>
    <row r="34" spans="1:5" x14ac:dyDescent="0.3">
      <c r="A34" s="36" t="s">
        <v>23</v>
      </c>
      <c r="B34" s="113">
        <f>'New Scores'!C57</f>
        <v>0</v>
      </c>
      <c r="C34" s="114"/>
    </row>
    <row r="36" spans="1:5" x14ac:dyDescent="0.3">
      <c r="A36" s="105" t="s">
        <v>67</v>
      </c>
      <c r="B36" s="105"/>
      <c r="C36" s="105"/>
      <c r="D36" s="105"/>
      <c r="E36" s="105"/>
    </row>
    <row r="38" spans="1:5" x14ac:dyDescent="0.3">
      <c r="B38" s="100"/>
      <c r="C38" s="103" t="s">
        <v>65</v>
      </c>
      <c r="D38" s="104" t="s">
        <v>62</v>
      </c>
      <c r="E38" s="104" t="s">
        <v>61</v>
      </c>
    </row>
    <row r="39" spans="1:5" x14ac:dyDescent="0.3">
      <c r="A39" s="27" t="s">
        <v>63</v>
      </c>
      <c r="B39" s="103" t="s">
        <v>60</v>
      </c>
      <c r="C39" s="100"/>
      <c r="D39" s="102">
        <v>5.19</v>
      </c>
      <c r="E39" s="101">
        <v>270</v>
      </c>
    </row>
    <row r="40" spans="1:5" x14ac:dyDescent="0.3">
      <c r="B40" s="103" t="s">
        <v>59</v>
      </c>
      <c r="C40" s="100"/>
      <c r="D40" s="102">
        <v>4.2</v>
      </c>
      <c r="E40" s="101">
        <v>222</v>
      </c>
    </row>
    <row r="41" spans="1:5" x14ac:dyDescent="0.3">
      <c r="B41" s="103" t="s">
        <v>58</v>
      </c>
      <c r="C41" s="100"/>
      <c r="D41" s="102">
        <v>3.35</v>
      </c>
      <c r="E41" s="101">
        <v>174</v>
      </c>
    </row>
  </sheetData>
  <sheetProtection formatColumns="0" selectLockedCells="1" selectUnlockedCells="1"/>
  <dataConsolidate>
    <dataRefs count="1">
      <dataRef ref="D4:D13" sheet="Inputting Sheet"/>
    </dataRefs>
  </dataConsolidate>
  <mergeCells count="6">
    <mergeCell ref="B4:F4"/>
    <mergeCell ref="B34:C34"/>
    <mergeCell ref="A3:F3"/>
    <mergeCell ref="A18:F18"/>
    <mergeCell ref="B1:C1"/>
    <mergeCell ref="E1:F1"/>
  </mergeCells>
  <conditionalFormatting sqref="B21">
    <cfRule type="colorScale" priority="1">
      <colorScale>
        <cfvo type="num" val="0"/>
        <cfvo type="num" val="0"/>
        <color rgb="FFFF7128"/>
        <color rgb="FFFFEF9C"/>
      </colorScale>
    </cfRule>
    <cfRule type="colorScale" priority="2">
      <colorScale>
        <cfvo type="num" val="0"/>
        <cfvo type="max"/>
        <color rgb="FFFF7128"/>
        <color rgb="FFFFEF9C"/>
      </colorScale>
    </cfRule>
  </conditionalFormatting>
  <pageMargins left="0.11811023622047245" right="0.11811023622047245" top="0.15748031496062992" bottom="0.15748031496062992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65"/>
  <sheetViews>
    <sheetView topLeftCell="A66" workbookViewId="0">
      <selection activeCell="C102" sqref="C102"/>
    </sheetView>
  </sheetViews>
  <sheetFormatPr defaultRowHeight="15" x14ac:dyDescent="0.25"/>
  <cols>
    <col min="1" max="1" width="2" style="1" bestFit="1" customWidth="1"/>
    <col min="2" max="2" width="62.5703125" style="1" bestFit="1" customWidth="1"/>
    <col min="3" max="3" width="11.85546875" style="1" bestFit="1" customWidth="1"/>
    <col min="4" max="4" width="15.7109375" style="1" bestFit="1" customWidth="1"/>
    <col min="5" max="5" width="13.42578125" style="1" bestFit="1" customWidth="1"/>
    <col min="6" max="6" width="11.7109375" style="1" bestFit="1" customWidth="1"/>
    <col min="7" max="7" width="12.5703125" style="1" bestFit="1" customWidth="1"/>
    <col min="8" max="8" width="9.28515625" style="4" customWidth="1"/>
    <col min="9" max="9" width="9.140625" style="1"/>
    <col min="10" max="10" width="11.85546875" style="1" bestFit="1" customWidth="1"/>
    <col min="11" max="16384" width="9.140625" style="1"/>
  </cols>
  <sheetData>
    <row r="1" spans="1:22" hidden="1" x14ac:dyDescent="0.25">
      <c r="B1" s="2" t="s">
        <v>22</v>
      </c>
      <c r="C1" s="1">
        <v>5</v>
      </c>
      <c r="D1" s="1">
        <v>4</v>
      </c>
      <c r="E1" s="1">
        <v>3</v>
      </c>
      <c r="F1" s="1">
        <v>2</v>
      </c>
      <c r="G1" s="1">
        <v>1</v>
      </c>
    </row>
    <row r="2" spans="1:22" hidden="1" x14ac:dyDescent="0.25">
      <c r="C2" s="118" t="s">
        <v>10</v>
      </c>
      <c r="D2" s="118"/>
      <c r="E2" s="118"/>
      <c r="F2" s="118"/>
      <c r="G2" s="118"/>
    </row>
    <row r="3" spans="1:22" s="3" customFormat="1" ht="45" hidden="1" x14ac:dyDescent="0.25">
      <c r="B3" s="19" t="s">
        <v>0</v>
      </c>
      <c r="C3" s="20" t="s">
        <v>53</v>
      </c>
      <c r="D3" s="20" t="s">
        <v>54</v>
      </c>
      <c r="E3" s="20" t="s">
        <v>55</v>
      </c>
      <c r="F3" s="20" t="s">
        <v>56</v>
      </c>
      <c r="G3" s="20" t="s">
        <v>57</v>
      </c>
      <c r="H3" s="11" t="s">
        <v>15</v>
      </c>
    </row>
    <row r="4" spans="1:22" s="3" customFormat="1" hidden="1" x14ac:dyDescent="0.25">
      <c r="B4" s="24"/>
      <c r="C4" s="49">
        <v>16</v>
      </c>
      <c r="D4" s="49">
        <v>12</v>
      </c>
      <c r="E4" s="49">
        <v>10</v>
      </c>
      <c r="F4" s="49">
        <v>4</v>
      </c>
      <c r="G4" s="49">
        <v>0</v>
      </c>
      <c r="H4" s="25"/>
    </row>
    <row r="5" spans="1:22" ht="15.75" hidden="1" x14ac:dyDescent="0.3">
      <c r="A5">
        <v>1</v>
      </c>
      <c r="B5" s="9" t="s">
        <v>1</v>
      </c>
      <c r="C5" s="9">
        <f>IF('Inputting Sheet'!B6="x",$A5*C$4,0)</f>
        <v>0</v>
      </c>
      <c r="D5" s="9">
        <f>IF('Inputting Sheet'!C6="x",$A5*D$4,0)</f>
        <v>0</v>
      </c>
      <c r="E5" s="9">
        <f>IF('Inputting Sheet'!D6="x",$A5*E$4,0)</f>
        <v>0</v>
      </c>
      <c r="F5" s="5">
        <f>IF('Inputting Sheet'!E6="x",$A5*F$4,0)</f>
        <v>0</v>
      </c>
      <c r="G5" s="9">
        <f>IF('Inputting Sheet'!F6="x",$A5*G$4,0)</f>
        <v>0</v>
      </c>
      <c r="H5" s="10">
        <f t="shared" ref="H5:H25" si="0">SUM(C5:G5)</f>
        <v>0</v>
      </c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ht="15" hidden="1" customHeight="1" x14ac:dyDescent="0.3">
      <c r="A6"/>
      <c r="B6" s="9"/>
      <c r="C6" s="50">
        <v>32</v>
      </c>
      <c r="D6" s="50">
        <v>20</v>
      </c>
      <c r="E6" s="50">
        <v>15</v>
      </c>
      <c r="F6" s="51">
        <v>6</v>
      </c>
      <c r="G6" s="50">
        <v>0</v>
      </c>
      <c r="H6" s="10"/>
      <c r="J6" s="27"/>
      <c r="K6" s="27"/>
      <c r="L6" s="27"/>
      <c r="M6" s="27"/>
      <c r="N6" s="27"/>
      <c r="O6" s="27"/>
      <c r="P6" s="27"/>
      <c r="Q6" s="53"/>
      <c r="R6" s="53"/>
      <c r="S6" s="53"/>
      <c r="T6" s="53"/>
      <c r="U6" s="27"/>
      <c r="V6" s="54"/>
    </row>
    <row r="7" spans="1:22" ht="15.75" hidden="1" x14ac:dyDescent="0.3">
      <c r="A7">
        <v>1</v>
      </c>
      <c r="B7" s="5" t="s">
        <v>2</v>
      </c>
      <c r="C7" s="5">
        <f>IF('Inputting Sheet'!B7="x",$A7*C$6,0)</f>
        <v>0</v>
      </c>
      <c r="D7" s="5">
        <f>IF('Inputting Sheet'!C7="x",$A7*D$6,0)</f>
        <v>0</v>
      </c>
      <c r="E7" s="5">
        <f>IF('Inputting Sheet'!D7="x",$A7*E$6,0)</f>
        <v>0</v>
      </c>
      <c r="F7" s="5">
        <f>IF('Inputting Sheet'!E7="x",$A7*F$6,0)</f>
        <v>0</v>
      </c>
      <c r="G7" s="5">
        <f>IF('Inputting Sheet'!F7="x",$A7*G$6,0)</f>
        <v>0</v>
      </c>
      <c r="H7" s="6">
        <f t="shared" si="0"/>
        <v>0</v>
      </c>
      <c r="J7" s="27"/>
      <c r="K7" s="27"/>
      <c r="L7" s="27"/>
      <c r="M7" s="27"/>
      <c r="N7" s="27"/>
      <c r="O7" s="27"/>
      <c r="P7" s="27"/>
      <c r="Q7" s="53"/>
      <c r="R7" s="53"/>
      <c r="S7" s="53"/>
      <c r="T7" s="53"/>
      <c r="U7" s="27"/>
      <c r="V7" s="54"/>
    </row>
    <row r="8" spans="1:22" ht="15.75" hidden="1" x14ac:dyDescent="0.3">
      <c r="A8"/>
      <c r="B8" s="5"/>
      <c r="C8" s="51">
        <v>13</v>
      </c>
      <c r="D8" s="51">
        <v>10</v>
      </c>
      <c r="E8" s="51">
        <v>6</v>
      </c>
      <c r="F8" s="51">
        <v>4</v>
      </c>
      <c r="G8" s="51">
        <v>0</v>
      </c>
      <c r="H8" s="6"/>
      <c r="J8" s="27"/>
      <c r="K8" s="27"/>
      <c r="L8" s="27"/>
      <c r="M8" s="27"/>
      <c r="N8" s="27"/>
      <c r="O8" s="27"/>
      <c r="P8" s="27"/>
      <c r="Q8" s="53"/>
      <c r="R8" s="53"/>
      <c r="S8" s="53"/>
      <c r="T8" s="53"/>
      <c r="U8" s="27"/>
      <c r="V8" s="54"/>
    </row>
    <row r="9" spans="1:22" ht="15.75" hidden="1" x14ac:dyDescent="0.3">
      <c r="A9">
        <v>1</v>
      </c>
      <c r="B9" s="5" t="s">
        <v>3</v>
      </c>
      <c r="C9" s="5">
        <f>IF('Inputting Sheet'!B8="x",$A9*C$8,0)</f>
        <v>0</v>
      </c>
      <c r="D9" s="5">
        <f>IF('Inputting Sheet'!C8="x",$A9*D$8,0)</f>
        <v>0</v>
      </c>
      <c r="E9" s="5">
        <f>IF('Inputting Sheet'!D8="x",$A9*E$8,0)</f>
        <v>0</v>
      </c>
      <c r="F9" s="5">
        <f>IF('Inputting Sheet'!E8="x",$A9*F$8,0)</f>
        <v>0</v>
      </c>
      <c r="G9" s="5">
        <f>IF('Inputting Sheet'!F8="x",$A9*G$8,0)</f>
        <v>0</v>
      </c>
      <c r="H9" s="6">
        <f t="shared" si="0"/>
        <v>0</v>
      </c>
      <c r="J9" s="27"/>
      <c r="K9" s="27"/>
      <c r="L9" s="27"/>
      <c r="M9" s="27"/>
      <c r="N9" s="27"/>
      <c r="O9" s="27"/>
      <c r="P9" s="27"/>
      <c r="Q9" s="53"/>
      <c r="R9" s="53"/>
      <c r="S9" s="53"/>
      <c r="T9" s="53"/>
      <c r="U9" s="27"/>
      <c r="V9" s="54"/>
    </row>
    <row r="10" spans="1:22" ht="15.75" hidden="1" x14ac:dyDescent="0.3">
      <c r="A10"/>
      <c r="B10" s="5"/>
      <c r="C10" s="51">
        <v>12.5</v>
      </c>
      <c r="D10" s="51">
        <v>10</v>
      </c>
      <c r="E10" s="51">
        <v>6</v>
      </c>
      <c r="F10" s="51">
        <v>3</v>
      </c>
      <c r="G10" s="51">
        <v>0</v>
      </c>
      <c r="H10" s="6"/>
      <c r="J10" s="27"/>
      <c r="K10" s="27"/>
      <c r="L10" s="27"/>
      <c r="M10" s="27"/>
      <c r="N10" s="27"/>
      <c r="O10" s="27"/>
      <c r="P10" s="27"/>
      <c r="Q10" s="53"/>
      <c r="R10" s="53"/>
      <c r="S10" s="53"/>
      <c r="T10" s="53"/>
      <c r="U10" s="27"/>
      <c r="V10" s="54"/>
    </row>
    <row r="11" spans="1:22" ht="15.75" hidden="1" x14ac:dyDescent="0.3">
      <c r="A11">
        <v>1</v>
      </c>
      <c r="B11" s="5" t="s">
        <v>5</v>
      </c>
      <c r="C11" s="5">
        <f>IF('Inputting Sheet'!B9="x",$A11*C$10,0)</f>
        <v>0</v>
      </c>
      <c r="D11" s="5">
        <f>IF('Inputting Sheet'!C9="x",$A11*D$10,0)</f>
        <v>0</v>
      </c>
      <c r="E11" s="5">
        <f>IF('Inputting Sheet'!D9="x",$A11*E$10,0)</f>
        <v>0</v>
      </c>
      <c r="F11" s="5">
        <f>IF('Inputting Sheet'!E9="x",$A11*F$10,0)</f>
        <v>0</v>
      </c>
      <c r="G11" s="5">
        <f>IF('Inputting Sheet'!F9="x",$A11*G$10,0)</f>
        <v>0</v>
      </c>
      <c r="H11" s="6">
        <f t="shared" si="0"/>
        <v>0</v>
      </c>
      <c r="J11" s="27"/>
      <c r="K11" s="27"/>
      <c r="L11" s="27"/>
      <c r="M11" s="27"/>
      <c r="N11" s="27"/>
      <c r="O11" s="27"/>
      <c r="P11" s="27"/>
      <c r="Q11" s="53"/>
      <c r="R11" s="53"/>
      <c r="S11" s="53"/>
      <c r="T11" s="53"/>
      <c r="U11" s="27"/>
      <c r="V11" s="54"/>
    </row>
    <row r="12" spans="1:22" ht="15.75" hidden="1" x14ac:dyDescent="0.3">
      <c r="A12"/>
      <c r="B12" s="5"/>
      <c r="C12" s="51">
        <v>10</v>
      </c>
      <c r="D12" s="51">
        <v>8</v>
      </c>
      <c r="E12" s="51">
        <v>6</v>
      </c>
      <c r="F12" s="51">
        <v>3</v>
      </c>
      <c r="G12" s="51">
        <v>0</v>
      </c>
      <c r="H12" s="6"/>
      <c r="J12" s="27"/>
      <c r="K12" s="27"/>
      <c r="L12" s="27"/>
      <c r="M12" s="27"/>
      <c r="N12" s="27"/>
      <c r="O12" s="27"/>
      <c r="P12" s="27"/>
      <c r="Q12" s="53"/>
      <c r="R12" s="53"/>
      <c r="S12" s="53"/>
      <c r="T12" s="53"/>
      <c r="U12" s="27"/>
      <c r="V12" s="54"/>
    </row>
    <row r="13" spans="1:22" ht="15.75" hidden="1" x14ac:dyDescent="0.3">
      <c r="A13">
        <v>1</v>
      </c>
      <c r="B13" s="5" t="s">
        <v>4</v>
      </c>
      <c r="C13" s="5">
        <f>IF('Inputting Sheet'!B10="x",$A13*C$12,0)</f>
        <v>0</v>
      </c>
      <c r="D13" s="5">
        <f>IF('Inputting Sheet'!C10="x",$A13*D$12,0)</f>
        <v>0</v>
      </c>
      <c r="E13" s="5">
        <f>IF('Inputting Sheet'!D10="x",$A13*E$12,0)</f>
        <v>0</v>
      </c>
      <c r="F13" s="5">
        <f>IF('Inputting Sheet'!E10="x",$A13*F$12,0)</f>
        <v>0</v>
      </c>
      <c r="G13" s="5">
        <f>IF('Inputting Sheet'!F10="x",$A13*G$12,0)</f>
        <v>0</v>
      </c>
      <c r="H13" s="6">
        <f t="shared" si="0"/>
        <v>0</v>
      </c>
      <c r="J13" s="27"/>
      <c r="K13" s="27"/>
      <c r="L13" s="27"/>
      <c r="M13" s="27"/>
      <c r="N13" s="27"/>
      <c r="O13" s="27"/>
      <c r="P13" s="27"/>
      <c r="Q13" s="53"/>
      <c r="R13" s="53"/>
      <c r="S13" s="53"/>
      <c r="T13" s="53"/>
      <c r="U13" s="27"/>
      <c r="V13" s="54"/>
    </row>
    <row r="14" spans="1:22" ht="15.75" hidden="1" x14ac:dyDescent="0.3">
      <c r="A14"/>
      <c r="B14" s="5"/>
      <c r="C14" s="51">
        <v>10</v>
      </c>
      <c r="D14" s="51">
        <v>8</v>
      </c>
      <c r="E14" s="51">
        <v>6</v>
      </c>
      <c r="F14" s="51">
        <v>3</v>
      </c>
      <c r="G14" s="51">
        <v>0</v>
      </c>
      <c r="H14" s="6"/>
      <c r="J14" s="27"/>
      <c r="K14" s="27"/>
      <c r="L14" s="27"/>
      <c r="M14" s="27"/>
      <c r="N14" s="27"/>
      <c r="O14" s="27"/>
      <c r="P14" s="27"/>
      <c r="Q14" s="53"/>
      <c r="R14" s="53"/>
      <c r="S14" s="53"/>
      <c r="T14" s="53"/>
      <c r="U14" s="27"/>
      <c r="V14" s="54"/>
    </row>
    <row r="15" spans="1:22" ht="15.75" hidden="1" x14ac:dyDescent="0.3">
      <c r="A15">
        <v>1</v>
      </c>
      <c r="B15" s="5" t="s">
        <v>20</v>
      </c>
      <c r="C15" s="5">
        <f>IF('Inputting Sheet'!B11="x",$A15*C$14,0)</f>
        <v>0</v>
      </c>
      <c r="D15" s="5">
        <f>IF('Inputting Sheet'!C11="x",$A15*D$14,0)</f>
        <v>0</v>
      </c>
      <c r="E15" s="5">
        <f>IF('Inputting Sheet'!D11="x",$A15*E$14,0)</f>
        <v>0</v>
      </c>
      <c r="F15" s="5">
        <f>IF('Inputting Sheet'!E11="x",$A15*F$14,0)</f>
        <v>0</v>
      </c>
      <c r="G15" s="5">
        <f>IF('Inputting Sheet'!F11="x",$A15*G$14,0)</f>
        <v>0</v>
      </c>
      <c r="H15" s="6">
        <f t="shared" si="0"/>
        <v>0</v>
      </c>
      <c r="J15" s="27"/>
      <c r="K15" s="27"/>
      <c r="L15" s="27"/>
      <c r="M15" s="27"/>
      <c r="N15" s="27"/>
      <c r="O15" s="27"/>
      <c r="P15" s="27"/>
      <c r="Q15" s="53"/>
      <c r="R15" s="53"/>
      <c r="S15" s="53"/>
      <c r="T15" s="53"/>
      <c r="U15" s="27"/>
      <c r="V15" s="54"/>
    </row>
    <row r="16" spans="1:22" ht="15.75" hidden="1" x14ac:dyDescent="0.3">
      <c r="A16"/>
      <c r="B16" s="5"/>
      <c r="C16" s="51">
        <v>4</v>
      </c>
      <c r="D16" s="51">
        <v>3</v>
      </c>
      <c r="E16" s="51">
        <v>2</v>
      </c>
      <c r="F16" s="51">
        <v>1</v>
      </c>
      <c r="G16" s="51">
        <v>0</v>
      </c>
      <c r="H16" s="6"/>
      <c r="J16" s="27"/>
      <c r="K16" s="27"/>
      <c r="L16" s="27"/>
      <c r="M16" s="27"/>
      <c r="N16" s="27"/>
      <c r="O16" s="27"/>
      <c r="P16" s="27"/>
      <c r="Q16" s="53"/>
      <c r="R16" s="53"/>
      <c r="S16" s="53"/>
      <c r="T16" s="53"/>
      <c r="U16" s="27"/>
      <c r="V16" s="54"/>
    </row>
    <row r="17" spans="1:8" hidden="1" x14ac:dyDescent="0.25">
      <c r="A17">
        <v>1</v>
      </c>
      <c r="B17" s="5" t="s">
        <v>6</v>
      </c>
      <c r="C17" s="5">
        <f>IF('Inputting Sheet'!B12="x",$A17*C$16,0)</f>
        <v>0</v>
      </c>
      <c r="D17" s="5">
        <f>IF('Inputting Sheet'!C12="x",$A17*D$16,0)</f>
        <v>0</v>
      </c>
      <c r="E17" s="5">
        <f>IF('Inputting Sheet'!D12="x",$A17*E$16,0)</f>
        <v>0</v>
      </c>
      <c r="F17" s="5">
        <f>IF('Inputting Sheet'!E12="x",$A17*F$16,0)</f>
        <v>0</v>
      </c>
      <c r="G17" s="5">
        <f>IF('Inputting Sheet'!F12="x",$A17*G$16,0)</f>
        <v>0</v>
      </c>
      <c r="H17" s="6">
        <f t="shared" si="0"/>
        <v>0</v>
      </c>
    </row>
    <row r="18" spans="1:8" ht="17.25" hidden="1" customHeight="1" x14ac:dyDescent="0.25">
      <c r="A18"/>
      <c r="B18" s="5"/>
      <c r="C18" s="51">
        <v>12</v>
      </c>
      <c r="D18" s="51">
        <v>10</v>
      </c>
      <c r="E18" s="51">
        <v>6</v>
      </c>
      <c r="F18" s="51">
        <v>2</v>
      </c>
      <c r="G18" s="51">
        <v>0</v>
      </c>
      <c r="H18" s="6"/>
    </row>
    <row r="19" spans="1:8" hidden="1" x14ac:dyDescent="0.25">
      <c r="A19">
        <v>1</v>
      </c>
      <c r="B19" s="5" t="s">
        <v>27</v>
      </c>
      <c r="C19" s="5">
        <f>IF('Inputting Sheet'!B13="x",$A19*C$18,0)</f>
        <v>0</v>
      </c>
      <c r="D19" s="5">
        <f>IF('Inputting Sheet'!C13="x",$A19*D$18,0)</f>
        <v>0</v>
      </c>
      <c r="E19" s="5">
        <f>IF('Inputting Sheet'!D13="x",$A19*E$18,0)</f>
        <v>0</v>
      </c>
      <c r="F19" s="5">
        <f>IF('Inputting Sheet'!E13="x",$A19*F$18,0)</f>
        <v>0</v>
      </c>
      <c r="G19" s="5">
        <f>IF('Inputting Sheet'!F13="x",$A19*G$18,0)</f>
        <v>0</v>
      </c>
      <c r="H19" s="6">
        <f t="shared" si="0"/>
        <v>0</v>
      </c>
    </row>
    <row r="20" spans="1:8" hidden="1" x14ac:dyDescent="0.25">
      <c r="A20"/>
      <c r="B20" s="5"/>
      <c r="C20" s="51">
        <v>20</v>
      </c>
      <c r="D20" s="51">
        <v>15</v>
      </c>
      <c r="E20" s="51">
        <v>12</v>
      </c>
      <c r="F20" s="51">
        <v>6</v>
      </c>
      <c r="G20" s="51">
        <v>0</v>
      </c>
      <c r="H20" s="6"/>
    </row>
    <row r="21" spans="1:8" ht="30" hidden="1" x14ac:dyDescent="0.25">
      <c r="A21">
        <v>1</v>
      </c>
      <c r="B21" s="7" t="s">
        <v>8</v>
      </c>
      <c r="C21" s="5">
        <f>IF('Inputting Sheet'!B14="x",$A21*C$20,0)</f>
        <v>0</v>
      </c>
      <c r="D21" s="5">
        <f>IF('Inputting Sheet'!C14="x",$A21*D$20,0)</f>
        <v>0</v>
      </c>
      <c r="E21" s="5">
        <f>IF('Inputting Sheet'!D14="x",$A21*E$20,0)</f>
        <v>0</v>
      </c>
      <c r="F21" s="5">
        <f>IF('Inputting Sheet'!E14="x",$A21*F$20,0)</f>
        <v>0</v>
      </c>
      <c r="G21" s="5">
        <f>IF('Inputting Sheet'!F14="x",$A21*G$20,0)</f>
        <v>0</v>
      </c>
      <c r="H21" s="6">
        <f t="shared" si="0"/>
        <v>0</v>
      </c>
    </row>
    <row r="22" spans="1:8" hidden="1" x14ac:dyDescent="0.25">
      <c r="A22"/>
      <c r="B22" s="7"/>
      <c r="C22" s="51">
        <v>7</v>
      </c>
      <c r="D22" s="51">
        <v>6</v>
      </c>
      <c r="E22" s="51">
        <v>5</v>
      </c>
      <c r="F22" s="51">
        <v>3</v>
      </c>
      <c r="G22" s="51">
        <v>0</v>
      </c>
      <c r="H22" s="6"/>
    </row>
    <row r="23" spans="1:8" hidden="1" x14ac:dyDescent="0.25">
      <c r="A23">
        <v>1</v>
      </c>
      <c r="B23" s="5" t="s">
        <v>9</v>
      </c>
      <c r="C23" s="5">
        <f>IF('Inputting Sheet'!B15="x",$A23*C$22,0)</f>
        <v>0</v>
      </c>
      <c r="D23" s="5">
        <f>IF('Inputting Sheet'!C15="x",$A23*D$22,0)</f>
        <v>0</v>
      </c>
      <c r="E23" s="5">
        <f>IF('Inputting Sheet'!D15="x",$A23*E$22,0)</f>
        <v>0</v>
      </c>
      <c r="F23" s="5">
        <f>IF('Inputting Sheet'!E15="x",$A23*F$22,0)</f>
        <v>0</v>
      </c>
      <c r="G23" s="5">
        <f>IF('Inputting Sheet'!F15="x",$A23*G$22,0)</f>
        <v>0</v>
      </c>
      <c r="H23" s="6">
        <f t="shared" si="0"/>
        <v>0</v>
      </c>
    </row>
    <row r="24" spans="1:8" hidden="1" x14ac:dyDescent="0.25">
      <c r="A24"/>
      <c r="B24" s="47"/>
      <c r="C24" s="52">
        <v>8</v>
      </c>
      <c r="D24" s="52">
        <v>6</v>
      </c>
      <c r="E24" s="52">
        <v>4</v>
      </c>
      <c r="F24" s="52">
        <v>2</v>
      </c>
      <c r="G24" s="52">
        <v>0</v>
      </c>
      <c r="H24" s="48"/>
    </row>
    <row r="25" spans="1:8" hidden="1" x14ac:dyDescent="0.25">
      <c r="A25">
        <v>1</v>
      </c>
      <c r="B25" s="45" t="s">
        <v>19</v>
      </c>
      <c r="C25" s="45">
        <f>IF('Inputting Sheet'!B16="x",$A25*C$24,0)</f>
        <v>0</v>
      </c>
      <c r="D25" s="45">
        <f>IF('Inputting Sheet'!C16="x",$A25*D$24,0)</f>
        <v>0</v>
      </c>
      <c r="E25" s="45">
        <f>IF('Inputting Sheet'!D16="x",$A25*E$24,0)</f>
        <v>0</v>
      </c>
      <c r="F25" s="45">
        <f>IF('Inputting Sheet'!E16="x",$A25*F$24,0)</f>
        <v>0</v>
      </c>
      <c r="G25" s="45">
        <f>IF('Inputting Sheet'!F16="x",$A25*G$24,0)</f>
        <v>0</v>
      </c>
      <c r="H25" s="46">
        <f t="shared" si="0"/>
        <v>0</v>
      </c>
    </row>
    <row r="26" spans="1:8" hidden="1" x14ac:dyDescent="0.25"/>
    <row r="27" spans="1:8" hidden="1" x14ac:dyDescent="0.25">
      <c r="G27" s="23"/>
    </row>
    <row r="28" spans="1:8" hidden="1" x14ac:dyDescent="0.25"/>
    <row r="29" spans="1:8" hidden="1" x14ac:dyDescent="0.25"/>
    <row r="30" spans="1:8" hidden="1" x14ac:dyDescent="0.25"/>
    <row r="31" spans="1:8" hidden="1" x14ac:dyDescent="0.25"/>
    <row r="32" spans="1:8" hidden="1" x14ac:dyDescent="0.25"/>
    <row r="33" spans="2:8" hidden="1" x14ac:dyDescent="0.25"/>
    <row r="34" spans="2:8" hidden="1" x14ac:dyDescent="0.25"/>
    <row r="35" spans="2:8" ht="9" hidden="1" customHeight="1" x14ac:dyDescent="0.25"/>
    <row r="36" spans="2:8" hidden="1" x14ac:dyDescent="0.25"/>
    <row r="37" spans="2:8" hidden="1" x14ac:dyDescent="0.25"/>
    <row r="38" spans="2:8" hidden="1" x14ac:dyDescent="0.25">
      <c r="B38" s="2" t="s">
        <v>21</v>
      </c>
    </row>
    <row r="39" spans="2:8" hidden="1" x14ac:dyDescent="0.25"/>
    <row r="40" spans="2:8" s="2" customFormat="1" ht="45" hidden="1" x14ac:dyDescent="0.25">
      <c r="B40" s="18" t="s">
        <v>0</v>
      </c>
      <c r="C40" s="11" t="s">
        <v>14</v>
      </c>
      <c r="D40" s="11" t="s">
        <v>12</v>
      </c>
      <c r="E40" s="11" t="s">
        <v>13</v>
      </c>
      <c r="F40" s="11" t="s">
        <v>11</v>
      </c>
      <c r="G40" s="11" t="s">
        <v>16</v>
      </c>
      <c r="H40" s="11" t="s">
        <v>17</v>
      </c>
    </row>
    <row r="41" spans="2:8" s="2" customFormat="1" hidden="1" x14ac:dyDescent="0.25">
      <c r="B41" s="15" t="s">
        <v>18</v>
      </c>
      <c r="C41" s="16">
        <v>0</v>
      </c>
      <c r="D41" s="16">
        <v>40</v>
      </c>
      <c r="E41" s="16">
        <v>60</v>
      </c>
      <c r="F41" s="16">
        <v>100</v>
      </c>
      <c r="G41" s="16"/>
      <c r="H41" s="17"/>
    </row>
    <row r="42" spans="2:8" hidden="1" x14ac:dyDescent="0.25">
      <c r="B42" s="5" t="s">
        <v>1</v>
      </c>
      <c r="C42" s="26">
        <f>IF('Inputting Sheet'!B21="x",C$41/100,0)</f>
        <v>0</v>
      </c>
      <c r="D42" s="26">
        <f>IF('Inputting Sheet'!C21="x",D$41/100,0)</f>
        <v>0</v>
      </c>
      <c r="E42" s="26">
        <f>IF('Inputting Sheet'!D21="x",E$41/100,0)</f>
        <v>0</v>
      </c>
      <c r="F42" s="26">
        <f>IF('Inputting Sheet'!E21="x",F$41/100,0)</f>
        <v>0</v>
      </c>
      <c r="G42" s="12">
        <f t="shared" ref="G42:G52" si="1">SUM(C42:F42)</f>
        <v>0</v>
      </c>
      <c r="H42" s="13">
        <f>H5-(G42*H5)</f>
        <v>0</v>
      </c>
    </row>
    <row r="43" spans="2:8" hidden="1" x14ac:dyDescent="0.25">
      <c r="B43" s="5" t="s">
        <v>2</v>
      </c>
      <c r="C43" s="26">
        <f>IF('Inputting Sheet'!B22="x",C$41/100,0)</f>
        <v>0</v>
      </c>
      <c r="D43" s="26">
        <f>IF('Inputting Sheet'!C22="x",D$41/100,0)</f>
        <v>0</v>
      </c>
      <c r="E43" s="26">
        <f>IF('Inputting Sheet'!D22="x",E$41/100,0)</f>
        <v>0</v>
      </c>
      <c r="F43" s="26">
        <f>IF('Inputting Sheet'!E22="x",F$41/100,0)</f>
        <v>0</v>
      </c>
      <c r="G43" s="12">
        <f t="shared" si="1"/>
        <v>0</v>
      </c>
      <c r="H43" s="13">
        <f t="shared" ref="H43" si="2">H7-(G43*H7)</f>
        <v>0</v>
      </c>
    </row>
    <row r="44" spans="2:8" hidden="1" x14ac:dyDescent="0.25">
      <c r="B44" s="5" t="s">
        <v>3</v>
      </c>
      <c r="C44" s="26">
        <f>IF('Inputting Sheet'!B23="x",C$41/100,0)</f>
        <v>0</v>
      </c>
      <c r="D44" s="26">
        <f>IF('Inputting Sheet'!C23="x",D$41/100,0)</f>
        <v>0</v>
      </c>
      <c r="E44" s="26">
        <f>IF('Inputting Sheet'!D23="x",E$41/100,0)</f>
        <v>0</v>
      </c>
      <c r="F44" s="26">
        <f>IF('Inputting Sheet'!E23="x",F$41/100,0)</f>
        <v>0</v>
      </c>
      <c r="G44" s="12">
        <f t="shared" si="1"/>
        <v>0</v>
      </c>
      <c r="H44" s="13">
        <f>H9-(G44*H9)</f>
        <v>0</v>
      </c>
    </row>
    <row r="45" spans="2:8" hidden="1" x14ac:dyDescent="0.25">
      <c r="B45" s="5" t="s">
        <v>5</v>
      </c>
      <c r="C45" s="26">
        <f>IF('Inputting Sheet'!B24="x",C$41/100,0)</f>
        <v>0</v>
      </c>
      <c r="D45" s="26">
        <f>IF('Inputting Sheet'!C24="x",D$41/100,0)</f>
        <v>0</v>
      </c>
      <c r="E45" s="26">
        <f>IF('Inputting Sheet'!D24="x",E$41/100,0)</f>
        <v>0</v>
      </c>
      <c r="F45" s="26">
        <f>IF('Inputting Sheet'!E24="x",F$41/100,0)</f>
        <v>0</v>
      </c>
      <c r="G45" s="12">
        <f t="shared" si="1"/>
        <v>0</v>
      </c>
      <c r="H45" s="13">
        <f>H11-(G45*H11)</f>
        <v>0</v>
      </c>
    </row>
    <row r="46" spans="2:8" hidden="1" x14ac:dyDescent="0.25">
      <c r="B46" s="5" t="s">
        <v>4</v>
      </c>
      <c r="C46" s="26">
        <f>IF('Inputting Sheet'!B25="x",C$41/100,0)</f>
        <v>0</v>
      </c>
      <c r="D46" s="26">
        <f>IF('Inputting Sheet'!C25="x",D$41/100,0)</f>
        <v>0</v>
      </c>
      <c r="E46" s="26">
        <f>IF('Inputting Sheet'!D25="x",E$41/100,0)</f>
        <v>0</v>
      </c>
      <c r="F46" s="26">
        <f>IF('Inputting Sheet'!E25="x",F$41/100,0)</f>
        <v>0</v>
      </c>
      <c r="G46" s="12">
        <f t="shared" si="1"/>
        <v>0</v>
      </c>
      <c r="H46" s="13">
        <f>H13-(G46*H13)</f>
        <v>0</v>
      </c>
    </row>
    <row r="47" spans="2:8" hidden="1" x14ac:dyDescent="0.25">
      <c r="B47" s="5" t="s">
        <v>20</v>
      </c>
      <c r="C47" s="26">
        <f>IF('Inputting Sheet'!B26="x",C$41/100,0)</f>
        <v>0</v>
      </c>
      <c r="D47" s="26">
        <f>IF('Inputting Sheet'!C26="x",D$41/100,0)</f>
        <v>0</v>
      </c>
      <c r="E47" s="26">
        <f>IF('Inputting Sheet'!D26="x",E$41/100,0)</f>
        <v>0</v>
      </c>
      <c r="F47" s="26">
        <f>IF('Inputting Sheet'!E26="x",F$41/100,0)</f>
        <v>0</v>
      </c>
      <c r="G47" s="12">
        <f t="shared" si="1"/>
        <v>0</v>
      </c>
      <c r="H47" s="13">
        <f>H15-(G47*H15)</f>
        <v>0</v>
      </c>
    </row>
    <row r="48" spans="2:8" hidden="1" x14ac:dyDescent="0.25">
      <c r="B48" s="5" t="s">
        <v>6</v>
      </c>
      <c r="C48" s="26">
        <f>IF('Inputting Sheet'!B27="x",C$41/100,0)</f>
        <v>0</v>
      </c>
      <c r="D48" s="26">
        <f>IF('Inputting Sheet'!C27="x",D$41/100,0)</f>
        <v>0</v>
      </c>
      <c r="E48" s="26">
        <f>IF('Inputting Sheet'!D27="x",E$41/100,0)</f>
        <v>0</v>
      </c>
      <c r="F48" s="26">
        <f>IF('Inputting Sheet'!E27="x",F$41/100,0)</f>
        <v>0</v>
      </c>
      <c r="G48" s="12">
        <f t="shared" si="1"/>
        <v>0</v>
      </c>
      <c r="H48" s="13">
        <f>H17-(G48*H17)</f>
        <v>0</v>
      </c>
    </row>
    <row r="49" spans="2:8" hidden="1" x14ac:dyDescent="0.25">
      <c r="B49" s="5" t="s">
        <v>7</v>
      </c>
      <c r="C49" s="26">
        <f>IF('Inputting Sheet'!B28="x",C$41/100,0)</f>
        <v>0</v>
      </c>
      <c r="D49" s="26">
        <f>IF('Inputting Sheet'!C28="x",D$41/100,0)</f>
        <v>0</v>
      </c>
      <c r="E49" s="26">
        <f>IF('Inputting Sheet'!D28="x",E$41/100,0)</f>
        <v>0</v>
      </c>
      <c r="F49" s="26">
        <f>IF('Inputting Sheet'!E28="x",F$41/100,0)</f>
        <v>0</v>
      </c>
      <c r="G49" s="12">
        <f t="shared" si="1"/>
        <v>0</v>
      </c>
      <c r="H49" s="13">
        <f>H19-(G49*H19)</f>
        <v>0</v>
      </c>
    </row>
    <row r="50" spans="2:8" ht="30" hidden="1" x14ac:dyDescent="0.25">
      <c r="B50" s="7" t="s">
        <v>8</v>
      </c>
      <c r="C50" s="26">
        <f>IF('Inputting Sheet'!B29="x",C$41/100,0)</f>
        <v>0</v>
      </c>
      <c r="D50" s="26">
        <f>IF('Inputting Sheet'!C29="x",D$41/100,0)</f>
        <v>0</v>
      </c>
      <c r="E50" s="26">
        <f>IF('Inputting Sheet'!D29="x",E$41/100,0)</f>
        <v>0</v>
      </c>
      <c r="F50" s="26">
        <f>IF('Inputting Sheet'!E29="x",F$41/100,0)</f>
        <v>0</v>
      </c>
      <c r="G50" s="12">
        <f t="shared" si="1"/>
        <v>0</v>
      </c>
      <c r="H50" s="13">
        <f>H21-(G50*H21)</f>
        <v>0</v>
      </c>
    </row>
    <row r="51" spans="2:8" hidden="1" x14ac:dyDescent="0.25">
      <c r="B51" s="5" t="s">
        <v>9</v>
      </c>
      <c r="C51" s="26">
        <f>IF('Inputting Sheet'!B30="x",C$41/100,0)</f>
        <v>0</v>
      </c>
      <c r="D51" s="26">
        <f>IF('Inputting Sheet'!C30="x",D$41/100,0)</f>
        <v>0</v>
      </c>
      <c r="E51" s="26">
        <f>IF('Inputting Sheet'!D30="x",E$41/100,0)</f>
        <v>0</v>
      </c>
      <c r="F51" s="26">
        <f>IF('Inputting Sheet'!E30="x",F$41/100,0)</f>
        <v>0</v>
      </c>
      <c r="G51" s="12">
        <f t="shared" si="1"/>
        <v>0</v>
      </c>
      <c r="H51" s="13">
        <f>H23-(G51*H23)</f>
        <v>0</v>
      </c>
    </row>
    <row r="52" spans="2:8" hidden="1" x14ac:dyDescent="0.25">
      <c r="B52" s="8" t="s">
        <v>19</v>
      </c>
      <c r="C52" s="26">
        <f>IF('Inputting Sheet'!B31="x",C$41/100,0)</f>
        <v>0</v>
      </c>
      <c r="D52" s="26">
        <f>IF('Inputting Sheet'!C31="x",D$41/100,0)</f>
        <v>0</v>
      </c>
      <c r="E52" s="26">
        <f>IF('Inputting Sheet'!D31="x",E$41/100,0)</f>
        <v>0</v>
      </c>
      <c r="F52" s="26">
        <f>IF('Inputting Sheet'!E31="x",F$41/100,0)</f>
        <v>0</v>
      </c>
      <c r="G52" s="14">
        <f t="shared" si="1"/>
        <v>0</v>
      </c>
      <c r="H52" s="13">
        <f t="shared" ref="H52" si="3">H25-(G52*H25)</f>
        <v>0</v>
      </c>
    </row>
    <row r="53" spans="2:8" ht="15.75" hidden="1" customHeight="1" x14ac:dyDescent="0.25"/>
    <row r="54" spans="2:8" hidden="1" x14ac:dyDescent="0.25">
      <c r="H54" s="4">
        <f>SUM(H42:H52)</f>
        <v>0</v>
      </c>
    </row>
    <row r="55" spans="2:8" hidden="1" x14ac:dyDescent="0.25"/>
    <row r="56" spans="2:8" hidden="1" x14ac:dyDescent="0.25"/>
    <row r="57" spans="2:8" hidden="1" x14ac:dyDescent="0.25">
      <c r="B57" s="2" t="s">
        <v>23</v>
      </c>
      <c r="C57" s="21">
        <f>H54</f>
        <v>0</v>
      </c>
      <c r="D57" s="22"/>
    </row>
    <row r="58" spans="2:8" hidden="1" x14ac:dyDescent="0.25"/>
    <row r="59" spans="2:8" hidden="1" x14ac:dyDescent="0.25">
      <c r="B59" s="2" t="s">
        <v>24</v>
      </c>
      <c r="C59" s="21">
        <f>C57*144</f>
        <v>0</v>
      </c>
      <c r="D59" s="22"/>
    </row>
    <row r="60" spans="2:8" hidden="1" x14ac:dyDescent="0.25"/>
    <row r="61" spans="2:8" hidden="1" x14ac:dyDescent="0.25"/>
    <row r="62" spans="2:8" hidden="1" x14ac:dyDescent="0.25">
      <c r="B62" s="45" t="e">
        <f>IF('Inputting Sheet'!#REF!="x",8)</f>
        <v>#REF!</v>
      </c>
    </row>
    <row r="63" spans="2:8" hidden="1" x14ac:dyDescent="0.25"/>
    <row r="64" spans="2:8" hidden="1" x14ac:dyDescent="0.25"/>
    <row r="65" hidden="1" x14ac:dyDescent="0.25"/>
  </sheetData>
  <sheetProtection password="CE67" sheet="1" objects="1" scenarios="1"/>
  <dataConsolidate>
    <dataRefs count="1">
      <dataRef ref="D4:D13" sheet="Inputting Sheet"/>
    </dataRefs>
  </dataConsolidate>
  <mergeCells count="1">
    <mergeCell ref="C2:G2"/>
  </mergeCells>
  <conditionalFormatting sqref="C42:F52">
    <cfRule type="colorScale" priority="1">
      <colorScale>
        <cfvo type="num" val="0"/>
        <cfvo type="num" val="0"/>
        <color rgb="FFFF7128"/>
        <color rgb="FFFFEF9C"/>
      </colorScale>
    </cfRule>
    <cfRule type="colorScale" priority="2">
      <colorScale>
        <cfvo type="num" val="0"/>
        <cfvo type="max"/>
        <color rgb="FFFF7128"/>
        <color rgb="FFFFEF9C"/>
      </colorScale>
    </cfRule>
  </conditionalFormatting>
  <pageMargins left="0.11811023622047245" right="0.11811023622047245" top="0.55118110236220474" bottom="0.55118110236220474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64"/>
  <sheetViews>
    <sheetView topLeftCell="A10" workbookViewId="0">
      <selection sqref="A1:K1"/>
    </sheetView>
  </sheetViews>
  <sheetFormatPr defaultRowHeight="12.75" x14ac:dyDescent="0.2"/>
  <cols>
    <col min="1" max="1" width="10.7109375" style="57" customWidth="1"/>
    <col min="2" max="2" width="15.7109375" style="59" customWidth="1"/>
    <col min="3" max="3" width="2.42578125" style="57" customWidth="1"/>
    <col min="4" max="4" width="10.7109375" style="57" customWidth="1"/>
    <col min="5" max="5" width="15.7109375" style="59" customWidth="1"/>
    <col min="6" max="6" width="2.28515625" style="57" customWidth="1"/>
    <col min="7" max="7" width="10.7109375" style="57" customWidth="1"/>
    <col min="8" max="8" width="15.7109375" style="59" customWidth="1"/>
    <col min="9" max="9" width="1.85546875" style="60" customWidth="1"/>
    <col min="10" max="10" width="19" style="61" bestFit="1" customWidth="1"/>
    <col min="11" max="256" width="9.140625" style="57"/>
    <col min="257" max="257" width="10.7109375" style="57" customWidth="1"/>
    <col min="258" max="258" width="15.7109375" style="57" customWidth="1"/>
    <col min="259" max="259" width="2.42578125" style="57" customWidth="1"/>
    <col min="260" max="260" width="10.7109375" style="57" customWidth="1"/>
    <col min="261" max="261" width="15.7109375" style="57" customWidth="1"/>
    <col min="262" max="262" width="2.28515625" style="57" customWidth="1"/>
    <col min="263" max="263" width="10.7109375" style="57" customWidth="1"/>
    <col min="264" max="264" width="15.7109375" style="57" customWidth="1"/>
    <col min="265" max="265" width="1.85546875" style="57" customWidth="1"/>
    <col min="266" max="266" width="19" style="57" bestFit="1" customWidth="1"/>
    <col min="267" max="512" width="9.140625" style="57"/>
    <col min="513" max="513" width="10.7109375" style="57" customWidth="1"/>
    <col min="514" max="514" width="15.7109375" style="57" customWidth="1"/>
    <col min="515" max="515" width="2.42578125" style="57" customWidth="1"/>
    <col min="516" max="516" width="10.7109375" style="57" customWidth="1"/>
    <col min="517" max="517" width="15.7109375" style="57" customWidth="1"/>
    <col min="518" max="518" width="2.28515625" style="57" customWidth="1"/>
    <col min="519" max="519" width="10.7109375" style="57" customWidth="1"/>
    <col min="520" max="520" width="15.7109375" style="57" customWidth="1"/>
    <col min="521" max="521" width="1.85546875" style="57" customWidth="1"/>
    <col min="522" max="522" width="19" style="57" bestFit="1" customWidth="1"/>
    <col min="523" max="768" width="9.140625" style="57"/>
    <col min="769" max="769" width="10.7109375" style="57" customWidth="1"/>
    <col min="770" max="770" width="15.7109375" style="57" customWidth="1"/>
    <col min="771" max="771" width="2.42578125" style="57" customWidth="1"/>
    <col min="772" max="772" width="10.7109375" style="57" customWidth="1"/>
    <col min="773" max="773" width="15.7109375" style="57" customWidth="1"/>
    <col min="774" max="774" width="2.28515625" style="57" customWidth="1"/>
    <col min="775" max="775" width="10.7109375" style="57" customWidth="1"/>
    <col min="776" max="776" width="15.7109375" style="57" customWidth="1"/>
    <col min="777" max="777" width="1.85546875" style="57" customWidth="1"/>
    <col min="778" max="778" width="19" style="57" bestFit="1" customWidth="1"/>
    <col min="779" max="1024" width="9.140625" style="57"/>
    <col min="1025" max="1025" width="10.7109375" style="57" customWidth="1"/>
    <col min="1026" max="1026" width="15.7109375" style="57" customWidth="1"/>
    <col min="1027" max="1027" width="2.42578125" style="57" customWidth="1"/>
    <col min="1028" max="1028" width="10.7109375" style="57" customWidth="1"/>
    <col min="1029" max="1029" width="15.7109375" style="57" customWidth="1"/>
    <col min="1030" max="1030" width="2.28515625" style="57" customWidth="1"/>
    <col min="1031" max="1031" width="10.7109375" style="57" customWidth="1"/>
    <col min="1032" max="1032" width="15.7109375" style="57" customWidth="1"/>
    <col min="1033" max="1033" width="1.85546875" style="57" customWidth="1"/>
    <col min="1034" max="1034" width="19" style="57" bestFit="1" customWidth="1"/>
    <col min="1035" max="1280" width="9.140625" style="57"/>
    <col min="1281" max="1281" width="10.7109375" style="57" customWidth="1"/>
    <col min="1282" max="1282" width="15.7109375" style="57" customWidth="1"/>
    <col min="1283" max="1283" width="2.42578125" style="57" customWidth="1"/>
    <col min="1284" max="1284" width="10.7109375" style="57" customWidth="1"/>
    <col min="1285" max="1285" width="15.7109375" style="57" customWidth="1"/>
    <col min="1286" max="1286" width="2.28515625" style="57" customWidth="1"/>
    <col min="1287" max="1287" width="10.7109375" style="57" customWidth="1"/>
    <col min="1288" max="1288" width="15.7109375" style="57" customWidth="1"/>
    <col min="1289" max="1289" width="1.85546875" style="57" customWidth="1"/>
    <col min="1290" max="1290" width="19" style="57" bestFit="1" customWidth="1"/>
    <col min="1291" max="1536" width="9.140625" style="57"/>
    <col min="1537" max="1537" width="10.7109375" style="57" customWidth="1"/>
    <col min="1538" max="1538" width="15.7109375" style="57" customWidth="1"/>
    <col min="1539" max="1539" width="2.42578125" style="57" customWidth="1"/>
    <col min="1540" max="1540" width="10.7109375" style="57" customWidth="1"/>
    <col min="1541" max="1541" width="15.7109375" style="57" customWidth="1"/>
    <col min="1542" max="1542" width="2.28515625" style="57" customWidth="1"/>
    <col min="1543" max="1543" width="10.7109375" style="57" customWidth="1"/>
    <col min="1544" max="1544" width="15.7109375" style="57" customWidth="1"/>
    <col min="1545" max="1545" width="1.85546875" style="57" customWidth="1"/>
    <col min="1546" max="1546" width="19" style="57" bestFit="1" customWidth="1"/>
    <col min="1547" max="1792" width="9.140625" style="57"/>
    <col min="1793" max="1793" width="10.7109375" style="57" customWidth="1"/>
    <col min="1794" max="1794" width="15.7109375" style="57" customWidth="1"/>
    <col min="1795" max="1795" width="2.42578125" style="57" customWidth="1"/>
    <col min="1796" max="1796" width="10.7109375" style="57" customWidth="1"/>
    <col min="1797" max="1797" width="15.7109375" style="57" customWidth="1"/>
    <col min="1798" max="1798" width="2.28515625" style="57" customWidth="1"/>
    <col min="1799" max="1799" width="10.7109375" style="57" customWidth="1"/>
    <col min="1800" max="1800" width="15.7109375" style="57" customWidth="1"/>
    <col min="1801" max="1801" width="1.85546875" style="57" customWidth="1"/>
    <col min="1802" max="1802" width="19" style="57" bestFit="1" customWidth="1"/>
    <col min="1803" max="2048" width="9.140625" style="57"/>
    <col min="2049" max="2049" width="10.7109375" style="57" customWidth="1"/>
    <col min="2050" max="2050" width="15.7109375" style="57" customWidth="1"/>
    <col min="2051" max="2051" width="2.42578125" style="57" customWidth="1"/>
    <col min="2052" max="2052" width="10.7109375" style="57" customWidth="1"/>
    <col min="2053" max="2053" width="15.7109375" style="57" customWidth="1"/>
    <col min="2054" max="2054" width="2.28515625" style="57" customWidth="1"/>
    <col min="2055" max="2055" width="10.7109375" style="57" customWidth="1"/>
    <col min="2056" max="2056" width="15.7109375" style="57" customWidth="1"/>
    <col min="2057" max="2057" width="1.85546875" style="57" customWidth="1"/>
    <col min="2058" max="2058" width="19" style="57" bestFit="1" customWidth="1"/>
    <col min="2059" max="2304" width="9.140625" style="57"/>
    <col min="2305" max="2305" width="10.7109375" style="57" customWidth="1"/>
    <col min="2306" max="2306" width="15.7109375" style="57" customWidth="1"/>
    <col min="2307" max="2307" width="2.42578125" style="57" customWidth="1"/>
    <col min="2308" max="2308" width="10.7109375" style="57" customWidth="1"/>
    <col min="2309" max="2309" width="15.7109375" style="57" customWidth="1"/>
    <col min="2310" max="2310" width="2.28515625" style="57" customWidth="1"/>
    <col min="2311" max="2311" width="10.7109375" style="57" customWidth="1"/>
    <col min="2312" max="2312" width="15.7109375" style="57" customWidth="1"/>
    <col min="2313" max="2313" width="1.85546875" style="57" customWidth="1"/>
    <col min="2314" max="2314" width="19" style="57" bestFit="1" customWidth="1"/>
    <col min="2315" max="2560" width="9.140625" style="57"/>
    <col min="2561" max="2561" width="10.7109375" style="57" customWidth="1"/>
    <col min="2562" max="2562" width="15.7109375" style="57" customWidth="1"/>
    <col min="2563" max="2563" width="2.42578125" style="57" customWidth="1"/>
    <col min="2564" max="2564" width="10.7109375" style="57" customWidth="1"/>
    <col min="2565" max="2565" width="15.7109375" style="57" customWidth="1"/>
    <col min="2566" max="2566" width="2.28515625" style="57" customWidth="1"/>
    <col min="2567" max="2567" width="10.7109375" style="57" customWidth="1"/>
    <col min="2568" max="2568" width="15.7109375" style="57" customWidth="1"/>
    <col min="2569" max="2569" width="1.85546875" style="57" customWidth="1"/>
    <col min="2570" max="2570" width="19" style="57" bestFit="1" customWidth="1"/>
    <col min="2571" max="2816" width="9.140625" style="57"/>
    <col min="2817" max="2817" width="10.7109375" style="57" customWidth="1"/>
    <col min="2818" max="2818" width="15.7109375" style="57" customWidth="1"/>
    <col min="2819" max="2819" width="2.42578125" style="57" customWidth="1"/>
    <col min="2820" max="2820" width="10.7109375" style="57" customWidth="1"/>
    <col min="2821" max="2821" width="15.7109375" style="57" customWidth="1"/>
    <col min="2822" max="2822" width="2.28515625" style="57" customWidth="1"/>
    <col min="2823" max="2823" width="10.7109375" style="57" customWidth="1"/>
    <col min="2824" max="2824" width="15.7109375" style="57" customWidth="1"/>
    <col min="2825" max="2825" width="1.85546875" style="57" customWidth="1"/>
    <col min="2826" max="2826" width="19" style="57" bestFit="1" customWidth="1"/>
    <col min="2827" max="3072" width="9.140625" style="57"/>
    <col min="3073" max="3073" width="10.7109375" style="57" customWidth="1"/>
    <col min="3074" max="3074" width="15.7109375" style="57" customWidth="1"/>
    <col min="3075" max="3075" width="2.42578125" style="57" customWidth="1"/>
    <col min="3076" max="3076" width="10.7109375" style="57" customWidth="1"/>
    <col min="3077" max="3077" width="15.7109375" style="57" customWidth="1"/>
    <col min="3078" max="3078" width="2.28515625" style="57" customWidth="1"/>
    <col min="3079" max="3079" width="10.7109375" style="57" customWidth="1"/>
    <col min="3080" max="3080" width="15.7109375" style="57" customWidth="1"/>
    <col min="3081" max="3081" width="1.85546875" style="57" customWidth="1"/>
    <col min="3082" max="3082" width="19" style="57" bestFit="1" customWidth="1"/>
    <col min="3083" max="3328" width="9.140625" style="57"/>
    <col min="3329" max="3329" width="10.7109375" style="57" customWidth="1"/>
    <col min="3330" max="3330" width="15.7109375" style="57" customWidth="1"/>
    <col min="3331" max="3331" width="2.42578125" style="57" customWidth="1"/>
    <col min="3332" max="3332" width="10.7109375" style="57" customWidth="1"/>
    <col min="3333" max="3333" width="15.7109375" style="57" customWidth="1"/>
    <col min="3334" max="3334" width="2.28515625" style="57" customWidth="1"/>
    <col min="3335" max="3335" width="10.7109375" style="57" customWidth="1"/>
    <col min="3336" max="3336" width="15.7109375" style="57" customWidth="1"/>
    <col min="3337" max="3337" width="1.85546875" style="57" customWidth="1"/>
    <col min="3338" max="3338" width="19" style="57" bestFit="1" customWidth="1"/>
    <col min="3339" max="3584" width="9.140625" style="57"/>
    <col min="3585" max="3585" width="10.7109375" style="57" customWidth="1"/>
    <col min="3586" max="3586" width="15.7109375" style="57" customWidth="1"/>
    <col min="3587" max="3587" width="2.42578125" style="57" customWidth="1"/>
    <col min="3588" max="3588" width="10.7109375" style="57" customWidth="1"/>
    <col min="3589" max="3589" width="15.7109375" style="57" customWidth="1"/>
    <col min="3590" max="3590" width="2.28515625" style="57" customWidth="1"/>
    <col min="3591" max="3591" width="10.7109375" style="57" customWidth="1"/>
    <col min="3592" max="3592" width="15.7109375" style="57" customWidth="1"/>
    <col min="3593" max="3593" width="1.85546875" style="57" customWidth="1"/>
    <col min="3594" max="3594" width="19" style="57" bestFit="1" customWidth="1"/>
    <col min="3595" max="3840" width="9.140625" style="57"/>
    <col min="3841" max="3841" width="10.7109375" style="57" customWidth="1"/>
    <col min="3842" max="3842" width="15.7109375" style="57" customWidth="1"/>
    <col min="3843" max="3843" width="2.42578125" style="57" customWidth="1"/>
    <col min="3844" max="3844" width="10.7109375" style="57" customWidth="1"/>
    <col min="3845" max="3845" width="15.7109375" style="57" customWidth="1"/>
    <col min="3846" max="3846" width="2.28515625" style="57" customWidth="1"/>
    <col min="3847" max="3847" width="10.7109375" style="57" customWidth="1"/>
    <col min="3848" max="3848" width="15.7109375" style="57" customWidth="1"/>
    <col min="3849" max="3849" width="1.85546875" style="57" customWidth="1"/>
    <col min="3850" max="3850" width="19" style="57" bestFit="1" customWidth="1"/>
    <col min="3851" max="4096" width="9.140625" style="57"/>
    <col min="4097" max="4097" width="10.7109375" style="57" customWidth="1"/>
    <col min="4098" max="4098" width="15.7109375" style="57" customWidth="1"/>
    <col min="4099" max="4099" width="2.42578125" style="57" customWidth="1"/>
    <col min="4100" max="4100" width="10.7109375" style="57" customWidth="1"/>
    <col min="4101" max="4101" width="15.7109375" style="57" customWidth="1"/>
    <col min="4102" max="4102" width="2.28515625" style="57" customWidth="1"/>
    <col min="4103" max="4103" width="10.7109375" style="57" customWidth="1"/>
    <col min="4104" max="4104" width="15.7109375" style="57" customWidth="1"/>
    <col min="4105" max="4105" width="1.85546875" style="57" customWidth="1"/>
    <col min="4106" max="4106" width="19" style="57" bestFit="1" customWidth="1"/>
    <col min="4107" max="4352" width="9.140625" style="57"/>
    <col min="4353" max="4353" width="10.7109375" style="57" customWidth="1"/>
    <col min="4354" max="4354" width="15.7109375" style="57" customWidth="1"/>
    <col min="4355" max="4355" width="2.42578125" style="57" customWidth="1"/>
    <col min="4356" max="4356" width="10.7109375" style="57" customWidth="1"/>
    <col min="4357" max="4357" width="15.7109375" style="57" customWidth="1"/>
    <col min="4358" max="4358" width="2.28515625" style="57" customWidth="1"/>
    <col min="4359" max="4359" width="10.7109375" style="57" customWidth="1"/>
    <col min="4360" max="4360" width="15.7109375" style="57" customWidth="1"/>
    <col min="4361" max="4361" width="1.85546875" style="57" customWidth="1"/>
    <col min="4362" max="4362" width="19" style="57" bestFit="1" customWidth="1"/>
    <col min="4363" max="4608" width="9.140625" style="57"/>
    <col min="4609" max="4609" width="10.7109375" style="57" customWidth="1"/>
    <col min="4610" max="4610" width="15.7109375" style="57" customWidth="1"/>
    <col min="4611" max="4611" width="2.42578125" style="57" customWidth="1"/>
    <col min="4612" max="4612" width="10.7109375" style="57" customWidth="1"/>
    <col min="4613" max="4613" width="15.7109375" style="57" customWidth="1"/>
    <col min="4614" max="4614" width="2.28515625" style="57" customWidth="1"/>
    <col min="4615" max="4615" width="10.7109375" style="57" customWidth="1"/>
    <col min="4616" max="4616" width="15.7109375" style="57" customWidth="1"/>
    <col min="4617" max="4617" width="1.85546875" style="57" customWidth="1"/>
    <col min="4618" max="4618" width="19" style="57" bestFit="1" customWidth="1"/>
    <col min="4619" max="4864" width="9.140625" style="57"/>
    <col min="4865" max="4865" width="10.7109375" style="57" customWidth="1"/>
    <col min="4866" max="4866" width="15.7109375" style="57" customWidth="1"/>
    <col min="4867" max="4867" width="2.42578125" style="57" customWidth="1"/>
    <col min="4868" max="4868" width="10.7109375" style="57" customWidth="1"/>
    <col min="4869" max="4869" width="15.7109375" style="57" customWidth="1"/>
    <col min="4870" max="4870" width="2.28515625" style="57" customWidth="1"/>
    <col min="4871" max="4871" width="10.7109375" style="57" customWidth="1"/>
    <col min="4872" max="4872" width="15.7109375" style="57" customWidth="1"/>
    <col min="4873" max="4873" width="1.85546875" style="57" customWidth="1"/>
    <col min="4874" max="4874" width="19" style="57" bestFit="1" customWidth="1"/>
    <col min="4875" max="5120" width="9.140625" style="57"/>
    <col min="5121" max="5121" width="10.7109375" style="57" customWidth="1"/>
    <col min="5122" max="5122" width="15.7109375" style="57" customWidth="1"/>
    <col min="5123" max="5123" width="2.42578125" style="57" customWidth="1"/>
    <col min="5124" max="5124" width="10.7109375" style="57" customWidth="1"/>
    <col min="5125" max="5125" width="15.7109375" style="57" customWidth="1"/>
    <col min="5126" max="5126" width="2.28515625" style="57" customWidth="1"/>
    <col min="5127" max="5127" width="10.7109375" style="57" customWidth="1"/>
    <col min="5128" max="5128" width="15.7109375" style="57" customWidth="1"/>
    <col min="5129" max="5129" width="1.85546875" style="57" customWidth="1"/>
    <col min="5130" max="5130" width="19" style="57" bestFit="1" customWidth="1"/>
    <col min="5131" max="5376" width="9.140625" style="57"/>
    <col min="5377" max="5377" width="10.7109375" style="57" customWidth="1"/>
    <col min="5378" max="5378" width="15.7109375" style="57" customWidth="1"/>
    <col min="5379" max="5379" width="2.42578125" style="57" customWidth="1"/>
    <col min="5380" max="5380" width="10.7109375" style="57" customWidth="1"/>
    <col min="5381" max="5381" width="15.7109375" style="57" customWidth="1"/>
    <col min="5382" max="5382" width="2.28515625" style="57" customWidth="1"/>
    <col min="5383" max="5383" width="10.7109375" style="57" customWidth="1"/>
    <col min="5384" max="5384" width="15.7109375" style="57" customWidth="1"/>
    <col min="5385" max="5385" width="1.85546875" style="57" customWidth="1"/>
    <col min="5386" max="5386" width="19" style="57" bestFit="1" customWidth="1"/>
    <col min="5387" max="5632" width="9.140625" style="57"/>
    <col min="5633" max="5633" width="10.7109375" style="57" customWidth="1"/>
    <col min="5634" max="5634" width="15.7109375" style="57" customWidth="1"/>
    <col min="5635" max="5635" width="2.42578125" style="57" customWidth="1"/>
    <col min="5636" max="5636" width="10.7109375" style="57" customWidth="1"/>
    <col min="5637" max="5637" width="15.7109375" style="57" customWidth="1"/>
    <col min="5638" max="5638" width="2.28515625" style="57" customWidth="1"/>
    <col min="5639" max="5639" width="10.7109375" style="57" customWidth="1"/>
    <col min="5640" max="5640" width="15.7109375" style="57" customWidth="1"/>
    <col min="5641" max="5641" width="1.85546875" style="57" customWidth="1"/>
    <col min="5642" max="5642" width="19" style="57" bestFit="1" customWidth="1"/>
    <col min="5643" max="5888" width="9.140625" style="57"/>
    <col min="5889" max="5889" width="10.7109375" style="57" customWidth="1"/>
    <col min="5890" max="5890" width="15.7109375" style="57" customWidth="1"/>
    <col min="5891" max="5891" width="2.42578125" style="57" customWidth="1"/>
    <col min="5892" max="5892" width="10.7109375" style="57" customWidth="1"/>
    <col min="5893" max="5893" width="15.7109375" style="57" customWidth="1"/>
    <col min="5894" max="5894" width="2.28515625" style="57" customWidth="1"/>
    <col min="5895" max="5895" width="10.7109375" style="57" customWidth="1"/>
    <col min="5896" max="5896" width="15.7109375" style="57" customWidth="1"/>
    <col min="5897" max="5897" width="1.85546875" style="57" customWidth="1"/>
    <col min="5898" max="5898" width="19" style="57" bestFit="1" customWidth="1"/>
    <col min="5899" max="6144" width="9.140625" style="57"/>
    <col min="6145" max="6145" width="10.7109375" style="57" customWidth="1"/>
    <col min="6146" max="6146" width="15.7109375" style="57" customWidth="1"/>
    <col min="6147" max="6147" width="2.42578125" style="57" customWidth="1"/>
    <col min="6148" max="6148" width="10.7109375" style="57" customWidth="1"/>
    <col min="6149" max="6149" width="15.7109375" style="57" customWidth="1"/>
    <col min="6150" max="6150" width="2.28515625" style="57" customWidth="1"/>
    <col min="6151" max="6151" width="10.7109375" style="57" customWidth="1"/>
    <col min="6152" max="6152" width="15.7109375" style="57" customWidth="1"/>
    <col min="6153" max="6153" width="1.85546875" style="57" customWidth="1"/>
    <col min="6154" max="6154" width="19" style="57" bestFit="1" customWidth="1"/>
    <col min="6155" max="6400" width="9.140625" style="57"/>
    <col min="6401" max="6401" width="10.7109375" style="57" customWidth="1"/>
    <col min="6402" max="6402" width="15.7109375" style="57" customWidth="1"/>
    <col min="6403" max="6403" width="2.42578125" style="57" customWidth="1"/>
    <col min="6404" max="6404" width="10.7109375" style="57" customWidth="1"/>
    <col min="6405" max="6405" width="15.7109375" style="57" customWidth="1"/>
    <col min="6406" max="6406" width="2.28515625" style="57" customWidth="1"/>
    <col min="6407" max="6407" width="10.7109375" style="57" customWidth="1"/>
    <col min="6408" max="6408" width="15.7109375" style="57" customWidth="1"/>
    <col min="6409" max="6409" width="1.85546875" style="57" customWidth="1"/>
    <col min="6410" max="6410" width="19" style="57" bestFit="1" customWidth="1"/>
    <col min="6411" max="6656" width="9.140625" style="57"/>
    <col min="6657" max="6657" width="10.7109375" style="57" customWidth="1"/>
    <col min="6658" max="6658" width="15.7109375" style="57" customWidth="1"/>
    <col min="6659" max="6659" width="2.42578125" style="57" customWidth="1"/>
    <col min="6660" max="6660" width="10.7109375" style="57" customWidth="1"/>
    <col min="6661" max="6661" width="15.7109375" style="57" customWidth="1"/>
    <col min="6662" max="6662" width="2.28515625" style="57" customWidth="1"/>
    <col min="6663" max="6663" width="10.7109375" style="57" customWidth="1"/>
    <col min="6664" max="6664" width="15.7109375" style="57" customWidth="1"/>
    <col min="6665" max="6665" width="1.85546875" style="57" customWidth="1"/>
    <col min="6666" max="6666" width="19" style="57" bestFit="1" customWidth="1"/>
    <col min="6667" max="6912" width="9.140625" style="57"/>
    <col min="6913" max="6913" width="10.7109375" style="57" customWidth="1"/>
    <col min="6914" max="6914" width="15.7109375" style="57" customWidth="1"/>
    <col min="6915" max="6915" width="2.42578125" style="57" customWidth="1"/>
    <col min="6916" max="6916" width="10.7109375" style="57" customWidth="1"/>
    <col min="6917" max="6917" width="15.7109375" style="57" customWidth="1"/>
    <col min="6918" max="6918" width="2.28515625" style="57" customWidth="1"/>
    <col min="6919" max="6919" width="10.7109375" style="57" customWidth="1"/>
    <col min="6920" max="6920" width="15.7109375" style="57" customWidth="1"/>
    <col min="6921" max="6921" width="1.85546875" style="57" customWidth="1"/>
    <col min="6922" max="6922" width="19" style="57" bestFit="1" customWidth="1"/>
    <col min="6923" max="7168" width="9.140625" style="57"/>
    <col min="7169" max="7169" width="10.7109375" style="57" customWidth="1"/>
    <col min="7170" max="7170" width="15.7109375" style="57" customWidth="1"/>
    <col min="7171" max="7171" width="2.42578125" style="57" customWidth="1"/>
    <col min="7172" max="7172" width="10.7109375" style="57" customWidth="1"/>
    <col min="7173" max="7173" width="15.7109375" style="57" customWidth="1"/>
    <col min="7174" max="7174" width="2.28515625" style="57" customWidth="1"/>
    <col min="7175" max="7175" width="10.7109375" style="57" customWidth="1"/>
    <col min="7176" max="7176" width="15.7109375" style="57" customWidth="1"/>
    <col min="7177" max="7177" width="1.85546875" style="57" customWidth="1"/>
    <col min="7178" max="7178" width="19" style="57" bestFit="1" customWidth="1"/>
    <col min="7179" max="7424" width="9.140625" style="57"/>
    <col min="7425" max="7425" width="10.7109375" style="57" customWidth="1"/>
    <col min="7426" max="7426" width="15.7109375" style="57" customWidth="1"/>
    <col min="7427" max="7427" width="2.42578125" style="57" customWidth="1"/>
    <col min="7428" max="7428" width="10.7109375" style="57" customWidth="1"/>
    <col min="7429" max="7429" width="15.7109375" style="57" customWidth="1"/>
    <col min="7430" max="7430" width="2.28515625" style="57" customWidth="1"/>
    <col min="7431" max="7431" width="10.7109375" style="57" customWidth="1"/>
    <col min="7432" max="7432" width="15.7109375" style="57" customWidth="1"/>
    <col min="7433" max="7433" width="1.85546875" style="57" customWidth="1"/>
    <col min="7434" max="7434" width="19" style="57" bestFit="1" customWidth="1"/>
    <col min="7435" max="7680" width="9.140625" style="57"/>
    <col min="7681" max="7681" width="10.7109375" style="57" customWidth="1"/>
    <col min="7682" max="7682" width="15.7109375" style="57" customWidth="1"/>
    <col min="7683" max="7683" width="2.42578125" style="57" customWidth="1"/>
    <col min="7684" max="7684" width="10.7109375" style="57" customWidth="1"/>
    <col min="7685" max="7685" width="15.7109375" style="57" customWidth="1"/>
    <col min="7686" max="7686" width="2.28515625" style="57" customWidth="1"/>
    <col min="7687" max="7687" width="10.7109375" style="57" customWidth="1"/>
    <col min="7688" max="7688" width="15.7109375" style="57" customWidth="1"/>
    <col min="7689" max="7689" width="1.85546875" style="57" customWidth="1"/>
    <col min="7690" max="7690" width="19" style="57" bestFit="1" customWidth="1"/>
    <col min="7691" max="7936" width="9.140625" style="57"/>
    <col min="7937" max="7937" width="10.7109375" style="57" customWidth="1"/>
    <col min="7938" max="7938" width="15.7109375" style="57" customWidth="1"/>
    <col min="7939" max="7939" width="2.42578125" style="57" customWidth="1"/>
    <col min="7940" max="7940" width="10.7109375" style="57" customWidth="1"/>
    <col min="7941" max="7941" width="15.7109375" style="57" customWidth="1"/>
    <col min="7942" max="7942" width="2.28515625" style="57" customWidth="1"/>
    <col min="7943" max="7943" width="10.7109375" style="57" customWidth="1"/>
    <col min="7944" max="7944" width="15.7109375" style="57" customWidth="1"/>
    <col min="7945" max="7945" width="1.85546875" style="57" customWidth="1"/>
    <col min="7946" max="7946" width="19" style="57" bestFit="1" customWidth="1"/>
    <col min="7947" max="8192" width="9.140625" style="57"/>
    <col min="8193" max="8193" width="10.7109375" style="57" customWidth="1"/>
    <col min="8194" max="8194" width="15.7109375" style="57" customWidth="1"/>
    <col min="8195" max="8195" width="2.42578125" style="57" customWidth="1"/>
    <col min="8196" max="8196" width="10.7109375" style="57" customWidth="1"/>
    <col min="8197" max="8197" width="15.7109375" style="57" customWidth="1"/>
    <col min="8198" max="8198" width="2.28515625" style="57" customWidth="1"/>
    <col min="8199" max="8199" width="10.7109375" style="57" customWidth="1"/>
    <col min="8200" max="8200" width="15.7109375" style="57" customWidth="1"/>
    <col min="8201" max="8201" width="1.85546875" style="57" customWidth="1"/>
    <col min="8202" max="8202" width="19" style="57" bestFit="1" customWidth="1"/>
    <col min="8203" max="8448" width="9.140625" style="57"/>
    <col min="8449" max="8449" width="10.7109375" style="57" customWidth="1"/>
    <col min="8450" max="8450" width="15.7109375" style="57" customWidth="1"/>
    <col min="8451" max="8451" width="2.42578125" style="57" customWidth="1"/>
    <col min="8452" max="8452" width="10.7109375" style="57" customWidth="1"/>
    <col min="8453" max="8453" width="15.7109375" style="57" customWidth="1"/>
    <col min="8454" max="8454" width="2.28515625" style="57" customWidth="1"/>
    <col min="8455" max="8455" width="10.7109375" style="57" customWidth="1"/>
    <col min="8456" max="8456" width="15.7109375" style="57" customWidth="1"/>
    <col min="8457" max="8457" width="1.85546875" style="57" customWidth="1"/>
    <col min="8458" max="8458" width="19" style="57" bestFit="1" customWidth="1"/>
    <col min="8459" max="8704" width="9.140625" style="57"/>
    <col min="8705" max="8705" width="10.7109375" style="57" customWidth="1"/>
    <col min="8706" max="8706" width="15.7109375" style="57" customWidth="1"/>
    <col min="8707" max="8707" width="2.42578125" style="57" customWidth="1"/>
    <col min="8708" max="8708" width="10.7109375" style="57" customWidth="1"/>
    <col min="8709" max="8709" width="15.7109375" style="57" customWidth="1"/>
    <col min="8710" max="8710" width="2.28515625" style="57" customWidth="1"/>
    <col min="8711" max="8711" width="10.7109375" style="57" customWidth="1"/>
    <col min="8712" max="8712" width="15.7109375" style="57" customWidth="1"/>
    <col min="8713" max="8713" width="1.85546875" style="57" customWidth="1"/>
    <col min="8714" max="8714" width="19" style="57" bestFit="1" customWidth="1"/>
    <col min="8715" max="8960" width="9.140625" style="57"/>
    <col min="8961" max="8961" width="10.7109375" style="57" customWidth="1"/>
    <col min="8962" max="8962" width="15.7109375" style="57" customWidth="1"/>
    <col min="8963" max="8963" width="2.42578125" style="57" customWidth="1"/>
    <col min="8964" max="8964" width="10.7109375" style="57" customWidth="1"/>
    <col min="8965" max="8965" width="15.7109375" style="57" customWidth="1"/>
    <col min="8966" max="8966" width="2.28515625" style="57" customWidth="1"/>
    <col min="8967" max="8967" width="10.7109375" style="57" customWidth="1"/>
    <col min="8968" max="8968" width="15.7109375" style="57" customWidth="1"/>
    <col min="8969" max="8969" width="1.85546875" style="57" customWidth="1"/>
    <col min="8970" max="8970" width="19" style="57" bestFit="1" customWidth="1"/>
    <col min="8971" max="9216" width="9.140625" style="57"/>
    <col min="9217" max="9217" width="10.7109375" style="57" customWidth="1"/>
    <col min="9218" max="9218" width="15.7109375" style="57" customWidth="1"/>
    <col min="9219" max="9219" width="2.42578125" style="57" customWidth="1"/>
    <col min="9220" max="9220" width="10.7109375" style="57" customWidth="1"/>
    <col min="9221" max="9221" width="15.7109375" style="57" customWidth="1"/>
    <col min="9222" max="9222" width="2.28515625" style="57" customWidth="1"/>
    <col min="9223" max="9223" width="10.7109375" style="57" customWidth="1"/>
    <col min="9224" max="9224" width="15.7109375" style="57" customWidth="1"/>
    <col min="9225" max="9225" width="1.85546875" style="57" customWidth="1"/>
    <col min="9226" max="9226" width="19" style="57" bestFit="1" customWidth="1"/>
    <col min="9227" max="9472" width="9.140625" style="57"/>
    <col min="9473" max="9473" width="10.7109375" style="57" customWidth="1"/>
    <col min="9474" max="9474" width="15.7109375" style="57" customWidth="1"/>
    <col min="9475" max="9475" width="2.42578125" style="57" customWidth="1"/>
    <col min="9476" max="9476" width="10.7109375" style="57" customWidth="1"/>
    <col min="9477" max="9477" width="15.7109375" style="57" customWidth="1"/>
    <col min="9478" max="9478" width="2.28515625" style="57" customWidth="1"/>
    <col min="9479" max="9479" width="10.7109375" style="57" customWidth="1"/>
    <col min="9480" max="9480" width="15.7109375" style="57" customWidth="1"/>
    <col min="9481" max="9481" width="1.85546875" style="57" customWidth="1"/>
    <col min="9482" max="9482" width="19" style="57" bestFit="1" customWidth="1"/>
    <col min="9483" max="9728" width="9.140625" style="57"/>
    <col min="9729" max="9729" width="10.7109375" style="57" customWidth="1"/>
    <col min="9730" max="9730" width="15.7109375" style="57" customWidth="1"/>
    <col min="9731" max="9731" width="2.42578125" style="57" customWidth="1"/>
    <col min="9732" max="9732" width="10.7109375" style="57" customWidth="1"/>
    <col min="9733" max="9733" width="15.7109375" style="57" customWidth="1"/>
    <col min="9734" max="9734" width="2.28515625" style="57" customWidth="1"/>
    <col min="9735" max="9735" width="10.7109375" style="57" customWidth="1"/>
    <col min="9736" max="9736" width="15.7109375" style="57" customWidth="1"/>
    <col min="9737" max="9737" width="1.85546875" style="57" customWidth="1"/>
    <col min="9738" max="9738" width="19" style="57" bestFit="1" customWidth="1"/>
    <col min="9739" max="9984" width="9.140625" style="57"/>
    <col min="9985" max="9985" width="10.7109375" style="57" customWidth="1"/>
    <col min="9986" max="9986" width="15.7109375" style="57" customWidth="1"/>
    <col min="9987" max="9987" width="2.42578125" style="57" customWidth="1"/>
    <col min="9988" max="9988" width="10.7109375" style="57" customWidth="1"/>
    <col min="9989" max="9989" width="15.7109375" style="57" customWidth="1"/>
    <col min="9990" max="9990" width="2.28515625" style="57" customWidth="1"/>
    <col min="9991" max="9991" width="10.7109375" style="57" customWidth="1"/>
    <col min="9992" max="9992" width="15.7109375" style="57" customWidth="1"/>
    <col min="9993" max="9993" width="1.85546875" style="57" customWidth="1"/>
    <col min="9994" max="9994" width="19" style="57" bestFit="1" customWidth="1"/>
    <col min="9995" max="10240" width="9.140625" style="57"/>
    <col min="10241" max="10241" width="10.7109375" style="57" customWidth="1"/>
    <col min="10242" max="10242" width="15.7109375" style="57" customWidth="1"/>
    <col min="10243" max="10243" width="2.42578125" style="57" customWidth="1"/>
    <col min="10244" max="10244" width="10.7109375" style="57" customWidth="1"/>
    <col min="10245" max="10245" width="15.7109375" style="57" customWidth="1"/>
    <col min="10246" max="10246" width="2.28515625" style="57" customWidth="1"/>
    <col min="10247" max="10247" width="10.7109375" style="57" customWidth="1"/>
    <col min="10248" max="10248" width="15.7109375" style="57" customWidth="1"/>
    <col min="10249" max="10249" width="1.85546875" style="57" customWidth="1"/>
    <col min="10250" max="10250" width="19" style="57" bestFit="1" customWidth="1"/>
    <col min="10251" max="10496" width="9.140625" style="57"/>
    <col min="10497" max="10497" width="10.7109375" style="57" customWidth="1"/>
    <col min="10498" max="10498" width="15.7109375" style="57" customWidth="1"/>
    <col min="10499" max="10499" width="2.42578125" style="57" customWidth="1"/>
    <col min="10500" max="10500" width="10.7109375" style="57" customWidth="1"/>
    <col min="10501" max="10501" width="15.7109375" style="57" customWidth="1"/>
    <col min="10502" max="10502" width="2.28515625" style="57" customWidth="1"/>
    <col min="10503" max="10503" width="10.7109375" style="57" customWidth="1"/>
    <col min="10504" max="10504" width="15.7109375" style="57" customWidth="1"/>
    <col min="10505" max="10505" width="1.85546875" style="57" customWidth="1"/>
    <col min="10506" max="10506" width="19" style="57" bestFit="1" customWidth="1"/>
    <col min="10507" max="10752" width="9.140625" style="57"/>
    <col min="10753" max="10753" width="10.7109375" style="57" customWidth="1"/>
    <col min="10754" max="10754" width="15.7109375" style="57" customWidth="1"/>
    <col min="10755" max="10755" width="2.42578125" style="57" customWidth="1"/>
    <col min="10756" max="10756" width="10.7109375" style="57" customWidth="1"/>
    <col min="10757" max="10757" width="15.7109375" style="57" customWidth="1"/>
    <col min="10758" max="10758" width="2.28515625" style="57" customWidth="1"/>
    <col min="10759" max="10759" width="10.7109375" style="57" customWidth="1"/>
    <col min="10760" max="10760" width="15.7109375" style="57" customWidth="1"/>
    <col min="10761" max="10761" width="1.85546875" style="57" customWidth="1"/>
    <col min="10762" max="10762" width="19" style="57" bestFit="1" customWidth="1"/>
    <col min="10763" max="11008" width="9.140625" style="57"/>
    <col min="11009" max="11009" width="10.7109375" style="57" customWidth="1"/>
    <col min="11010" max="11010" width="15.7109375" style="57" customWidth="1"/>
    <col min="11011" max="11011" width="2.42578125" style="57" customWidth="1"/>
    <col min="11012" max="11012" width="10.7109375" style="57" customWidth="1"/>
    <col min="11013" max="11013" width="15.7109375" style="57" customWidth="1"/>
    <col min="11014" max="11014" width="2.28515625" style="57" customWidth="1"/>
    <col min="11015" max="11015" width="10.7109375" style="57" customWidth="1"/>
    <col min="11016" max="11016" width="15.7109375" style="57" customWidth="1"/>
    <col min="11017" max="11017" width="1.85546875" style="57" customWidth="1"/>
    <col min="11018" max="11018" width="19" style="57" bestFit="1" customWidth="1"/>
    <col min="11019" max="11264" width="9.140625" style="57"/>
    <col min="11265" max="11265" width="10.7109375" style="57" customWidth="1"/>
    <col min="11266" max="11266" width="15.7109375" style="57" customWidth="1"/>
    <col min="11267" max="11267" width="2.42578125" style="57" customWidth="1"/>
    <col min="11268" max="11268" width="10.7109375" style="57" customWidth="1"/>
    <col min="11269" max="11269" width="15.7109375" style="57" customWidth="1"/>
    <col min="11270" max="11270" width="2.28515625" style="57" customWidth="1"/>
    <col min="11271" max="11271" width="10.7109375" style="57" customWidth="1"/>
    <col min="11272" max="11272" width="15.7109375" style="57" customWidth="1"/>
    <col min="11273" max="11273" width="1.85546875" style="57" customWidth="1"/>
    <col min="11274" max="11274" width="19" style="57" bestFit="1" customWidth="1"/>
    <col min="11275" max="11520" width="9.140625" style="57"/>
    <col min="11521" max="11521" width="10.7109375" style="57" customWidth="1"/>
    <col min="11522" max="11522" width="15.7109375" style="57" customWidth="1"/>
    <col min="11523" max="11523" width="2.42578125" style="57" customWidth="1"/>
    <col min="11524" max="11524" width="10.7109375" style="57" customWidth="1"/>
    <col min="11525" max="11525" width="15.7109375" style="57" customWidth="1"/>
    <col min="11526" max="11526" width="2.28515625" style="57" customWidth="1"/>
    <col min="11527" max="11527" width="10.7109375" style="57" customWidth="1"/>
    <col min="11528" max="11528" width="15.7109375" style="57" customWidth="1"/>
    <col min="11529" max="11529" width="1.85546875" style="57" customWidth="1"/>
    <col min="11530" max="11530" width="19" style="57" bestFit="1" customWidth="1"/>
    <col min="11531" max="11776" width="9.140625" style="57"/>
    <col min="11777" max="11777" width="10.7109375" style="57" customWidth="1"/>
    <col min="11778" max="11778" width="15.7109375" style="57" customWidth="1"/>
    <col min="11779" max="11779" width="2.42578125" style="57" customWidth="1"/>
    <col min="11780" max="11780" width="10.7109375" style="57" customWidth="1"/>
    <col min="11781" max="11781" width="15.7109375" style="57" customWidth="1"/>
    <col min="11782" max="11782" width="2.28515625" style="57" customWidth="1"/>
    <col min="11783" max="11783" width="10.7109375" style="57" customWidth="1"/>
    <col min="11784" max="11784" width="15.7109375" style="57" customWidth="1"/>
    <col min="11785" max="11785" width="1.85546875" style="57" customWidth="1"/>
    <col min="11786" max="11786" width="19" style="57" bestFit="1" customWidth="1"/>
    <col min="11787" max="12032" width="9.140625" style="57"/>
    <col min="12033" max="12033" width="10.7109375" style="57" customWidth="1"/>
    <col min="12034" max="12034" width="15.7109375" style="57" customWidth="1"/>
    <col min="12035" max="12035" width="2.42578125" style="57" customWidth="1"/>
    <col min="12036" max="12036" width="10.7109375" style="57" customWidth="1"/>
    <col min="12037" max="12037" width="15.7109375" style="57" customWidth="1"/>
    <col min="12038" max="12038" width="2.28515625" style="57" customWidth="1"/>
    <col min="12039" max="12039" width="10.7109375" style="57" customWidth="1"/>
    <col min="12040" max="12040" width="15.7109375" style="57" customWidth="1"/>
    <col min="12041" max="12041" width="1.85546875" style="57" customWidth="1"/>
    <col min="12042" max="12042" width="19" style="57" bestFit="1" customWidth="1"/>
    <col min="12043" max="12288" width="9.140625" style="57"/>
    <col min="12289" max="12289" width="10.7109375" style="57" customWidth="1"/>
    <col min="12290" max="12290" width="15.7109375" style="57" customWidth="1"/>
    <col min="12291" max="12291" width="2.42578125" style="57" customWidth="1"/>
    <col min="12292" max="12292" width="10.7109375" style="57" customWidth="1"/>
    <col min="12293" max="12293" width="15.7109375" style="57" customWidth="1"/>
    <col min="12294" max="12294" width="2.28515625" style="57" customWidth="1"/>
    <col min="12295" max="12295" width="10.7109375" style="57" customWidth="1"/>
    <col min="12296" max="12296" width="15.7109375" style="57" customWidth="1"/>
    <col min="12297" max="12297" width="1.85546875" style="57" customWidth="1"/>
    <col min="12298" max="12298" width="19" style="57" bestFit="1" customWidth="1"/>
    <col min="12299" max="12544" width="9.140625" style="57"/>
    <col min="12545" max="12545" width="10.7109375" style="57" customWidth="1"/>
    <col min="12546" max="12546" width="15.7109375" style="57" customWidth="1"/>
    <col min="12547" max="12547" width="2.42578125" style="57" customWidth="1"/>
    <col min="12548" max="12548" width="10.7109375" style="57" customWidth="1"/>
    <col min="12549" max="12549" width="15.7109375" style="57" customWidth="1"/>
    <col min="12550" max="12550" width="2.28515625" style="57" customWidth="1"/>
    <col min="12551" max="12551" width="10.7109375" style="57" customWidth="1"/>
    <col min="12552" max="12552" width="15.7109375" style="57" customWidth="1"/>
    <col min="12553" max="12553" width="1.85546875" style="57" customWidth="1"/>
    <col min="12554" max="12554" width="19" style="57" bestFit="1" customWidth="1"/>
    <col min="12555" max="12800" width="9.140625" style="57"/>
    <col min="12801" max="12801" width="10.7109375" style="57" customWidth="1"/>
    <col min="12802" max="12802" width="15.7109375" style="57" customWidth="1"/>
    <col min="12803" max="12803" width="2.42578125" style="57" customWidth="1"/>
    <col min="12804" max="12804" width="10.7109375" style="57" customWidth="1"/>
    <col min="12805" max="12805" width="15.7109375" style="57" customWidth="1"/>
    <col min="12806" max="12806" width="2.28515625" style="57" customWidth="1"/>
    <col min="12807" max="12807" width="10.7109375" style="57" customWidth="1"/>
    <col min="12808" max="12808" width="15.7109375" style="57" customWidth="1"/>
    <col min="12809" max="12809" width="1.85546875" style="57" customWidth="1"/>
    <col min="12810" max="12810" width="19" style="57" bestFit="1" customWidth="1"/>
    <col min="12811" max="13056" width="9.140625" style="57"/>
    <col min="13057" max="13057" width="10.7109375" style="57" customWidth="1"/>
    <col min="13058" max="13058" width="15.7109375" style="57" customWidth="1"/>
    <col min="13059" max="13059" width="2.42578125" style="57" customWidth="1"/>
    <col min="13060" max="13060" width="10.7109375" style="57" customWidth="1"/>
    <col min="13061" max="13061" width="15.7109375" style="57" customWidth="1"/>
    <col min="13062" max="13062" width="2.28515625" style="57" customWidth="1"/>
    <col min="13063" max="13063" width="10.7109375" style="57" customWidth="1"/>
    <col min="13064" max="13064" width="15.7109375" style="57" customWidth="1"/>
    <col min="13065" max="13065" width="1.85546875" style="57" customWidth="1"/>
    <col min="13066" max="13066" width="19" style="57" bestFit="1" customWidth="1"/>
    <col min="13067" max="13312" width="9.140625" style="57"/>
    <col min="13313" max="13313" width="10.7109375" style="57" customWidth="1"/>
    <col min="13314" max="13314" width="15.7109375" style="57" customWidth="1"/>
    <col min="13315" max="13315" width="2.42578125" style="57" customWidth="1"/>
    <col min="13316" max="13316" width="10.7109375" style="57" customWidth="1"/>
    <col min="13317" max="13317" width="15.7109375" style="57" customWidth="1"/>
    <col min="13318" max="13318" width="2.28515625" style="57" customWidth="1"/>
    <col min="13319" max="13319" width="10.7109375" style="57" customWidth="1"/>
    <col min="13320" max="13320" width="15.7109375" style="57" customWidth="1"/>
    <col min="13321" max="13321" width="1.85546875" style="57" customWidth="1"/>
    <col min="13322" max="13322" width="19" style="57" bestFit="1" customWidth="1"/>
    <col min="13323" max="13568" width="9.140625" style="57"/>
    <col min="13569" max="13569" width="10.7109375" style="57" customWidth="1"/>
    <col min="13570" max="13570" width="15.7109375" style="57" customWidth="1"/>
    <col min="13571" max="13571" width="2.42578125" style="57" customWidth="1"/>
    <col min="13572" max="13572" width="10.7109375" style="57" customWidth="1"/>
    <col min="13573" max="13573" width="15.7109375" style="57" customWidth="1"/>
    <col min="13574" max="13574" width="2.28515625" style="57" customWidth="1"/>
    <col min="13575" max="13575" width="10.7109375" style="57" customWidth="1"/>
    <col min="13576" max="13576" width="15.7109375" style="57" customWidth="1"/>
    <col min="13577" max="13577" width="1.85546875" style="57" customWidth="1"/>
    <col min="13578" max="13578" width="19" style="57" bestFit="1" customWidth="1"/>
    <col min="13579" max="13824" width="9.140625" style="57"/>
    <col min="13825" max="13825" width="10.7109375" style="57" customWidth="1"/>
    <col min="13826" max="13826" width="15.7109375" style="57" customWidth="1"/>
    <col min="13827" max="13827" width="2.42578125" style="57" customWidth="1"/>
    <col min="13828" max="13828" width="10.7109375" style="57" customWidth="1"/>
    <col min="13829" max="13829" width="15.7109375" style="57" customWidth="1"/>
    <col min="13830" max="13830" width="2.28515625" style="57" customWidth="1"/>
    <col min="13831" max="13831" width="10.7109375" style="57" customWidth="1"/>
    <col min="13832" max="13832" width="15.7109375" style="57" customWidth="1"/>
    <col min="13833" max="13833" width="1.85546875" style="57" customWidth="1"/>
    <col min="13834" max="13834" width="19" style="57" bestFit="1" customWidth="1"/>
    <col min="13835" max="14080" width="9.140625" style="57"/>
    <col min="14081" max="14081" width="10.7109375" style="57" customWidth="1"/>
    <col min="14082" max="14082" width="15.7109375" style="57" customWidth="1"/>
    <col min="14083" max="14083" width="2.42578125" style="57" customWidth="1"/>
    <col min="14084" max="14084" width="10.7109375" style="57" customWidth="1"/>
    <col min="14085" max="14085" width="15.7109375" style="57" customWidth="1"/>
    <col min="14086" max="14086" width="2.28515625" style="57" customWidth="1"/>
    <col min="14087" max="14087" width="10.7109375" style="57" customWidth="1"/>
    <col min="14088" max="14088" width="15.7109375" style="57" customWidth="1"/>
    <col min="14089" max="14089" width="1.85546875" style="57" customWidth="1"/>
    <col min="14090" max="14090" width="19" style="57" bestFit="1" customWidth="1"/>
    <col min="14091" max="14336" width="9.140625" style="57"/>
    <col min="14337" max="14337" width="10.7109375" style="57" customWidth="1"/>
    <col min="14338" max="14338" width="15.7109375" style="57" customWidth="1"/>
    <col min="14339" max="14339" width="2.42578125" style="57" customWidth="1"/>
    <col min="14340" max="14340" width="10.7109375" style="57" customWidth="1"/>
    <col min="14341" max="14341" width="15.7109375" style="57" customWidth="1"/>
    <col min="14342" max="14342" width="2.28515625" style="57" customWidth="1"/>
    <col min="14343" max="14343" width="10.7109375" style="57" customWidth="1"/>
    <col min="14344" max="14344" width="15.7109375" style="57" customWidth="1"/>
    <col min="14345" max="14345" width="1.85546875" style="57" customWidth="1"/>
    <col min="14346" max="14346" width="19" style="57" bestFit="1" customWidth="1"/>
    <col min="14347" max="14592" width="9.140625" style="57"/>
    <col min="14593" max="14593" width="10.7109375" style="57" customWidth="1"/>
    <col min="14594" max="14594" width="15.7109375" style="57" customWidth="1"/>
    <col min="14595" max="14595" width="2.42578125" style="57" customWidth="1"/>
    <col min="14596" max="14596" width="10.7109375" style="57" customWidth="1"/>
    <col min="14597" max="14597" width="15.7109375" style="57" customWidth="1"/>
    <col min="14598" max="14598" width="2.28515625" style="57" customWidth="1"/>
    <col min="14599" max="14599" width="10.7109375" style="57" customWidth="1"/>
    <col min="14600" max="14600" width="15.7109375" style="57" customWidth="1"/>
    <col min="14601" max="14601" width="1.85546875" style="57" customWidth="1"/>
    <col min="14602" max="14602" width="19" style="57" bestFit="1" customWidth="1"/>
    <col min="14603" max="14848" width="9.140625" style="57"/>
    <col min="14849" max="14849" width="10.7109375" style="57" customWidth="1"/>
    <col min="14850" max="14850" width="15.7109375" style="57" customWidth="1"/>
    <col min="14851" max="14851" width="2.42578125" style="57" customWidth="1"/>
    <col min="14852" max="14852" width="10.7109375" style="57" customWidth="1"/>
    <col min="14853" max="14853" width="15.7109375" style="57" customWidth="1"/>
    <col min="14854" max="14854" width="2.28515625" style="57" customWidth="1"/>
    <col min="14855" max="14855" width="10.7109375" style="57" customWidth="1"/>
    <col min="14856" max="14856" width="15.7109375" style="57" customWidth="1"/>
    <col min="14857" max="14857" width="1.85546875" style="57" customWidth="1"/>
    <col min="14858" max="14858" width="19" style="57" bestFit="1" customWidth="1"/>
    <col min="14859" max="15104" width="9.140625" style="57"/>
    <col min="15105" max="15105" width="10.7109375" style="57" customWidth="1"/>
    <col min="15106" max="15106" width="15.7109375" style="57" customWidth="1"/>
    <col min="15107" max="15107" width="2.42578125" style="57" customWidth="1"/>
    <col min="15108" max="15108" width="10.7109375" style="57" customWidth="1"/>
    <col min="15109" max="15109" width="15.7109375" style="57" customWidth="1"/>
    <col min="15110" max="15110" width="2.28515625" style="57" customWidth="1"/>
    <col min="15111" max="15111" width="10.7109375" style="57" customWidth="1"/>
    <col min="15112" max="15112" width="15.7109375" style="57" customWidth="1"/>
    <col min="15113" max="15113" width="1.85546875" style="57" customWidth="1"/>
    <col min="15114" max="15114" width="19" style="57" bestFit="1" customWidth="1"/>
    <col min="15115" max="15360" width="9.140625" style="57"/>
    <col min="15361" max="15361" width="10.7109375" style="57" customWidth="1"/>
    <col min="15362" max="15362" width="15.7109375" style="57" customWidth="1"/>
    <col min="15363" max="15363" width="2.42578125" style="57" customWidth="1"/>
    <col min="15364" max="15364" width="10.7109375" style="57" customWidth="1"/>
    <col min="15365" max="15365" width="15.7109375" style="57" customWidth="1"/>
    <col min="15366" max="15366" width="2.28515625" style="57" customWidth="1"/>
    <col min="15367" max="15367" width="10.7109375" style="57" customWidth="1"/>
    <col min="15368" max="15368" width="15.7109375" style="57" customWidth="1"/>
    <col min="15369" max="15369" width="1.85546875" style="57" customWidth="1"/>
    <col min="15370" max="15370" width="19" style="57" bestFit="1" customWidth="1"/>
    <col min="15371" max="15616" width="9.140625" style="57"/>
    <col min="15617" max="15617" width="10.7109375" style="57" customWidth="1"/>
    <col min="15618" max="15618" width="15.7109375" style="57" customWidth="1"/>
    <col min="15619" max="15619" width="2.42578125" style="57" customWidth="1"/>
    <col min="15620" max="15620" width="10.7109375" style="57" customWidth="1"/>
    <col min="15621" max="15621" width="15.7109375" style="57" customWidth="1"/>
    <col min="15622" max="15622" width="2.28515625" style="57" customWidth="1"/>
    <col min="15623" max="15623" width="10.7109375" style="57" customWidth="1"/>
    <col min="15624" max="15624" width="15.7109375" style="57" customWidth="1"/>
    <col min="15625" max="15625" width="1.85546875" style="57" customWidth="1"/>
    <col min="15626" max="15626" width="19" style="57" bestFit="1" customWidth="1"/>
    <col min="15627" max="15872" width="9.140625" style="57"/>
    <col min="15873" max="15873" width="10.7109375" style="57" customWidth="1"/>
    <col min="15874" max="15874" width="15.7109375" style="57" customWidth="1"/>
    <col min="15875" max="15875" width="2.42578125" style="57" customWidth="1"/>
    <col min="15876" max="15876" width="10.7109375" style="57" customWidth="1"/>
    <col min="15877" max="15877" width="15.7109375" style="57" customWidth="1"/>
    <col min="15878" max="15878" width="2.28515625" style="57" customWidth="1"/>
    <col min="15879" max="15879" width="10.7109375" style="57" customWidth="1"/>
    <col min="15880" max="15880" width="15.7109375" style="57" customWidth="1"/>
    <col min="15881" max="15881" width="1.85546875" style="57" customWidth="1"/>
    <col min="15882" max="15882" width="19" style="57" bestFit="1" customWidth="1"/>
    <col min="15883" max="16128" width="9.140625" style="57"/>
    <col min="16129" max="16129" width="10.7109375" style="57" customWidth="1"/>
    <col min="16130" max="16130" width="15.7109375" style="57" customWidth="1"/>
    <col min="16131" max="16131" width="2.42578125" style="57" customWidth="1"/>
    <col min="16132" max="16132" width="10.7109375" style="57" customWidth="1"/>
    <col min="16133" max="16133" width="15.7109375" style="57" customWidth="1"/>
    <col min="16134" max="16134" width="2.28515625" style="57" customWidth="1"/>
    <col min="16135" max="16135" width="10.7109375" style="57" customWidth="1"/>
    <col min="16136" max="16136" width="15.7109375" style="57" customWidth="1"/>
    <col min="16137" max="16137" width="1.85546875" style="57" customWidth="1"/>
    <col min="16138" max="16138" width="19" style="57" bestFit="1" customWidth="1"/>
    <col min="16139" max="16384" width="9.140625" style="57"/>
  </cols>
  <sheetData>
    <row r="1" spans="1:12" ht="18" x14ac:dyDescent="0.2">
      <c r="A1" s="131" t="s">
        <v>66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2" ht="18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2" ht="13.5" thickBot="1" x14ac:dyDescent="0.25"/>
    <row r="4" spans="1:12" s="61" customFormat="1" ht="30.75" customHeight="1" thickBot="1" x14ac:dyDescent="0.25">
      <c r="A4" s="132" t="s">
        <v>30</v>
      </c>
      <c r="B4" s="133"/>
      <c r="D4" s="132" t="s">
        <v>30</v>
      </c>
      <c r="E4" s="133"/>
      <c r="G4" s="132" t="s">
        <v>30</v>
      </c>
      <c r="H4" s="133"/>
      <c r="I4" s="62"/>
      <c r="J4" s="63" t="s">
        <v>32</v>
      </c>
    </row>
    <row r="5" spans="1:12" s="61" customFormat="1" ht="12" customHeight="1" x14ac:dyDescent="0.2">
      <c r="A5" s="136" t="s">
        <v>33</v>
      </c>
      <c r="B5" s="64" t="s">
        <v>34</v>
      </c>
      <c r="D5" s="138" t="s">
        <v>33</v>
      </c>
      <c r="E5" s="140" t="s">
        <v>34</v>
      </c>
      <c r="G5" s="138" t="s">
        <v>33</v>
      </c>
      <c r="H5" s="140" t="s">
        <v>34</v>
      </c>
    </row>
    <row r="6" spans="1:12" s="61" customFormat="1" ht="13.5" customHeight="1" thickBot="1" x14ac:dyDescent="0.25">
      <c r="A6" s="137"/>
      <c r="B6" s="65"/>
      <c r="D6" s="139"/>
      <c r="E6" s="141"/>
      <c r="G6" s="139"/>
      <c r="H6" s="141"/>
      <c r="J6" s="66"/>
    </row>
    <row r="7" spans="1:12" x14ac:dyDescent="0.2">
      <c r="A7" s="67">
        <v>1</v>
      </c>
      <c r="B7" s="68">
        <v>828.84587999999997</v>
      </c>
      <c r="D7" s="69">
        <v>59</v>
      </c>
      <c r="E7" s="70">
        <v>9956.64228</v>
      </c>
      <c r="G7" s="69">
        <v>116</v>
      </c>
      <c r="H7" s="77">
        <v>22862</v>
      </c>
      <c r="J7" s="121" t="s">
        <v>35</v>
      </c>
      <c r="L7" s="71"/>
    </row>
    <row r="8" spans="1:12" x14ac:dyDescent="0.2">
      <c r="A8" s="69">
        <v>2</v>
      </c>
      <c r="B8" s="70">
        <v>1038.68028</v>
      </c>
      <c r="D8" s="69">
        <v>60</v>
      </c>
      <c r="E8" s="70">
        <v>9956.64228</v>
      </c>
      <c r="G8" s="69">
        <v>117</v>
      </c>
      <c r="H8" s="77">
        <v>24005</v>
      </c>
      <c r="J8" s="122"/>
    </row>
    <row r="9" spans="1:12" x14ac:dyDescent="0.2">
      <c r="A9" s="69">
        <v>3</v>
      </c>
      <c r="B9" s="70">
        <v>1038.68028</v>
      </c>
      <c r="D9" s="69">
        <v>61</v>
      </c>
      <c r="E9" s="70">
        <v>9956.64228</v>
      </c>
      <c r="G9" s="69">
        <v>118</v>
      </c>
      <c r="H9" s="77">
        <v>24005</v>
      </c>
      <c r="J9" s="122"/>
    </row>
    <row r="10" spans="1:12" ht="13.5" thickBot="1" x14ac:dyDescent="0.25">
      <c r="A10" s="69">
        <v>4</v>
      </c>
      <c r="B10" s="70">
        <v>1227.53124</v>
      </c>
      <c r="D10" s="69">
        <v>62</v>
      </c>
      <c r="E10" s="70">
        <v>10019.5926</v>
      </c>
      <c r="G10" s="69">
        <v>119</v>
      </c>
      <c r="H10" s="77">
        <v>25205</v>
      </c>
      <c r="J10" s="123"/>
    </row>
    <row r="11" spans="1:12" ht="13.5" thickBot="1" x14ac:dyDescent="0.25">
      <c r="A11" s="69">
        <v>5</v>
      </c>
      <c r="B11" s="70">
        <v>1279.9898400000002</v>
      </c>
      <c r="D11" s="69">
        <v>63</v>
      </c>
      <c r="E11" s="70">
        <v>10019.5926</v>
      </c>
      <c r="G11" s="69">
        <v>120</v>
      </c>
      <c r="H11" s="77">
        <v>25205</v>
      </c>
    </row>
    <row r="12" spans="1:12" x14ac:dyDescent="0.2">
      <c r="A12" s="69">
        <v>6</v>
      </c>
      <c r="B12" s="70">
        <v>1279.9898400000002</v>
      </c>
      <c r="D12" s="69">
        <v>64</v>
      </c>
      <c r="E12" s="70">
        <v>10019.5926</v>
      </c>
      <c r="G12" s="69">
        <v>121</v>
      </c>
      <c r="H12" s="77">
        <v>25961</v>
      </c>
      <c r="J12" s="124" t="s">
        <v>36</v>
      </c>
    </row>
    <row r="13" spans="1:12" x14ac:dyDescent="0.2">
      <c r="A13" s="69">
        <v>7</v>
      </c>
      <c r="B13" s="70">
        <v>1279.9898400000002</v>
      </c>
      <c r="D13" s="69">
        <v>65</v>
      </c>
      <c r="E13" s="70">
        <v>10019.5926</v>
      </c>
      <c r="G13" s="69">
        <v>122</v>
      </c>
      <c r="H13" s="77">
        <v>25961</v>
      </c>
      <c r="J13" s="125"/>
    </row>
    <row r="14" spans="1:12" x14ac:dyDescent="0.2">
      <c r="A14" s="69">
        <v>8</v>
      </c>
      <c r="B14" s="70">
        <v>1804.5758400000002</v>
      </c>
      <c r="D14" s="69">
        <v>66</v>
      </c>
      <c r="E14" s="70">
        <v>10019.5926</v>
      </c>
      <c r="G14" s="69">
        <v>123</v>
      </c>
      <c r="H14" s="70">
        <v>26739.9</v>
      </c>
      <c r="J14" s="125"/>
    </row>
    <row r="15" spans="1:12" ht="13.5" thickBot="1" x14ac:dyDescent="0.25">
      <c r="A15" s="69">
        <v>9</v>
      </c>
      <c r="B15" s="70">
        <v>1836.0509999999999</v>
      </c>
      <c r="D15" s="69">
        <v>67</v>
      </c>
      <c r="E15" s="70">
        <v>10208.44356</v>
      </c>
      <c r="G15" s="69">
        <v>124</v>
      </c>
      <c r="H15" s="70">
        <v>26740</v>
      </c>
      <c r="J15" s="126"/>
    </row>
    <row r="16" spans="1:12" x14ac:dyDescent="0.2">
      <c r="A16" s="69">
        <v>10</v>
      </c>
      <c r="B16" s="70">
        <v>2098.3440000000001</v>
      </c>
      <c r="D16" s="69">
        <v>68</v>
      </c>
      <c r="E16" s="70">
        <v>10323.85248</v>
      </c>
      <c r="G16" s="73">
        <v>125</v>
      </c>
      <c r="H16" s="74">
        <v>27542</v>
      </c>
    </row>
    <row r="17" spans="1:10" x14ac:dyDescent="0.2">
      <c r="A17" s="69">
        <v>11</v>
      </c>
      <c r="B17" s="70">
        <v>2570.4713999999999</v>
      </c>
      <c r="D17" s="69">
        <v>69</v>
      </c>
      <c r="E17" s="70">
        <v>10670.079239999999</v>
      </c>
      <c r="G17" s="69">
        <v>126</v>
      </c>
      <c r="H17" s="70">
        <v>27542</v>
      </c>
      <c r="J17" s="72"/>
    </row>
    <row r="18" spans="1:10" x14ac:dyDescent="0.2">
      <c r="A18" s="69">
        <v>12</v>
      </c>
      <c r="B18" s="70">
        <v>2570.4713999999999</v>
      </c>
      <c r="D18" s="69">
        <v>70</v>
      </c>
      <c r="E18" s="70">
        <v>10670.079239999999</v>
      </c>
      <c r="G18" s="69">
        <v>127</v>
      </c>
      <c r="H18" s="70">
        <v>28368</v>
      </c>
      <c r="J18" s="72"/>
    </row>
    <row r="19" spans="1:10" x14ac:dyDescent="0.2">
      <c r="A19" s="69">
        <v>13</v>
      </c>
      <c r="B19" s="70">
        <v>2675.3886000000002</v>
      </c>
      <c r="D19" s="69">
        <v>71</v>
      </c>
      <c r="E19" s="70">
        <v>11016.306</v>
      </c>
      <c r="G19" s="69">
        <v>128</v>
      </c>
      <c r="H19" s="70">
        <v>28368</v>
      </c>
      <c r="J19" s="72"/>
    </row>
    <row r="20" spans="1:10" x14ac:dyDescent="0.2">
      <c r="A20" s="69">
        <v>14</v>
      </c>
      <c r="B20" s="70">
        <v>2990.1401999999998</v>
      </c>
      <c r="D20" s="69">
        <v>72</v>
      </c>
      <c r="E20" s="70">
        <v>11089.74804</v>
      </c>
      <c r="G20" s="69">
        <v>129</v>
      </c>
      <c r="H20" s="70">
        <v>29219.5</v>
      </c>
      <c r="J20" s="72"/>
    </row>
    <row r="21" spans="1:10" x14ac:dyDescent="0.2">
      <c r="A21" s="69">
        <v>15</v>
      </c>
      <c r="B21" s="70">
        <v>3032.1070800000002</v>
      </c>
      <c r="D21" s="69">
        <v>73</v>
      </c>
      <c r="E21" s="70">
        <v>11089.74804</v>
      </c>
      <c r="G21" s="67">
        <v>130</v>
      </c>
      <c r="H21" s="75">
        <v>29220</v>
      </c>
      <c r="J21" s="72"/>
    </row>
    <row r="22" spans="1:10" x14ac:dyDescent="0.2">
      <c r="A22" s="69">
        <v>16</v>
      </c>
      <c r="B22" s="70">
        <v>3032.1070800000002</v>
      </c>
      <c r="D22" s="69">
        <v>74</v>
      </c>
      <c r="E22" s="70">
        <v>11331.0576</v>
      </c>
      <c r="G22" s="69">
        <v>131</v>
      </c>
      <c r="H22" s="70">
        <v>29219.5</v>
      </c>
    </row>
    <row r="23" spans="1:10" x14ac:dyDescent="0.2">
      <c r="A23" s="69">
        <v>17</v>
      </c>
      <c r="B23" s="70">
        <v>3105.5491199999997</v>
      </c>
      <c r="D23" s="69">
        <v>75</v>
      </c>
      <c r="E23" s="70">
        <v>11331.0576</v>
      </c>
      <c r="G23" s="69">
        <v>132</v>
      </c>
      <c r="H23" s="70">
        <v>30160</v>
      </c>
    </row>
    <row r="24" spans="1:10" x14ac:dyDescent="0.2">
      <c r="A24" s="69">
        <v>18</v>
      </c>
      <c r="B24" s="70">
        <v>3325.8752400000003</v>
      </c>
      <c r="D24" s="69">
        <v>76</v>
      </c>
      <c r="E24" s="70">
        <v>11488.4334</v>
      </c>
      <c r="G24" s="69">
        <v>133</v>
      </c>
      <c r="H24" s="70">
        <v>30160</v>
      </c>
    </row>
    <row r="25" spans="1:10" ht="13.5" thickBot="1" x14ac:dyDescent="0.25">
      <c r="A25" s="69">
        <v>19</v>
      </c>
      <c r="B25" s="70">
        <v>3630.1351199999999</v>
      </c>
      <c r="D25" s="69">
        <v>77</v>
      </c>
      <c r="E25" s="70">
        <v>11593.3506</v>
      </c>
      <c r="G25" s="80">
        <v>134</v>
      </c>
      <c r="H25" s="81">
        <v>30160</v>
      </c>
    </row>
    <row r="26" spans="1:10" x14ac:dyDescent="0.2">
      <c r="A26" s="69">
        <v>20</v>
      </c>
      <c r="B26" s="70">
        <v>3630.1351199999999</v>
      </c>
      <c r="D26" s="69">
        <v>78</v>
      </c>
      <c r="E26" s="70">
        <v>11593.3506</v>
      </c>
    </row>
    <row r="27" spans="1:10" x14ac:dyDescent="0.2">
      <c r="A27" s="69">
        <v>21</v>
      </c>
      <c r="B27" s="70">
        <v>3860.9529600000001</v>
      </c>
      <c r="D27" s="69">
        <v>79</v>
      </c>
      <c r="E27" s="70">
        <v>11782.20156</v>
      </c>
    </row>
    <row r="28" spans="1:10" x14ac:dyDescent="0.2">
      <c r="A28" s="69">
        <v>22</v>
      </c>
      <c r="B28" s="70">
        <v>3923.90328</v>
      </c>
      <c r="D28" s="69">
        <v>80</v>
      </c>
      <c r="E28" s="70">
        <v>11897.610479999999</v>
      </c>
    </row>
    <row r="29" spans="1:10" x14ac:dyDescent="0.2">
      <c r="A29" s="69">
        <v>23</v>
      </c>
      <c r="B29" s="70">
        <v>4333.0803599999999</v>
      </c>
      <c r="D29" s="69">
        <v>81</v>
      </c>
      <c r="E29" s="70">
        <v>11897.610479999999</v>
      </c>
    </row>
    <row r="30" spans="1:10" x14ac:dyDescent="0.2">
      <c r="A30" s="69">
        <v>24</v>
      </c>
      <c r="B30" s="70">
        <v>4417.0141199999998</v>
      </c>
      <c r="D30" s="69">
        <v>82</v>
      </c>
      <c r="E30" s="70">
        <v>11897.610479999999</v>
      </c>
    </row>
    <row r="31" spans="1:10" x14ac:dyDescent="0.2">
      <c r="A31" s="69">
        <v>25</v>
      </c>
      <c r="B31" s="70">
        <v>4721.2740000000003</v>
      </c>
      <c r="D31" s="69">
        <v>83</v>
      </c>
      <c r="E31" s="70">
        <v>12264.820679999999</v>
      </c>
    </row>
    <row r="32" spans="1:10" x14ac:dyDescent="0.2">
      <c r="A32" s="69">
        <v>26</v>
      </c>
      <c r="B32" s="70">
        <v>4952.09184</v>
      </c>
      <c r="D32" s="69">
        <v>84</v>
      </c>
      <c r="E32" s="70">
        <v>12264.820679999999</v>
      </c>
    </row>
    <row r="33" spans="1:8" ht="13.5" thickBot="1" x14ac:dyDescent="0.25">
      <c r="A33" s="69">
        <v>27</v>
      </c>
      <c r="B33" s="70">
        <v>5140.9427999999998</v>
      </c>
      <c r="D33" s="69">
        <v>85</v>
      </c>
      <c r="E33" s="70">
        <v>12453.67164</v>
      </c>
    </row>
    <row r="34" spans="1:8" x14ac:dyDescent="0.2">
      <c r="A34" s="69">
        <v>28</v>
      </c>
      <c r="B34" s="70">
        <v>5140.9427999999998</v>
      </c>
      <c r="D34" s="69">
        <v>86</v>
      </c>
      <c r="E34" s="70">
        <v>13051.69968</v>
      </c>
      <c r="G34" s="134" t="s">
        <v>31</v>
      </c>
      <c r="H34" s="135"/>
    </row>
    <row r="35" spans="1:8" x14ac:dyDescent="0.2">
      <c r="A35" s="69">
        <v>29</v>
      </c>
      <c r="B35" s="70">
        <v>5140.9427999999998</v>
      </c>
      <c r="D35" s="69">
        <v>87</v>
      </c>
      <c r="E35" s="70">
        <v>13051.69968</v>
      </c>
      <c r="G35" s="127" t="s">
        <v>33</v>
      </c>
      <c r="H35" s="129" t="s">
        <v>34</v>
      </c>
    </row>
    <row r="36" spans="1:8" x14ac:dyDescent="0.2">
      <c r="A36" s="69">
        <v>30</v>
      </c>
      <c r="B36" s="70">
        <v>5434.7109600000003</v>
      </c>
      <c r="D36" s="69">
        <v>88</v>
      </c>
      <c r="E36" s="70">
        <v>13051.69968</v>
      </c>
      <c r="G36" s="128"/>
      <c r="H36" s="130"/>
    </row>
    <row r="37" spans="1:8" x14ac:dyDescent="0.2">
      <c r="A37" s="69">
        <v>31</v>
      </c>
      <c r="B37" s="70">
        <v>5434.7109600000003</v>
      </c>
      <c r="D37" s="69">
        <v>89</v>
      </c>
      <c r="E37" s="70">
        <v>13670.711160000001</v>
      </c>
      <c r="G37" s="82">
        <v>135</v>
      </c>
      <c r="H37" s="83">
        <v>31668</v>
      </c>
    </row>
    <row r="38" spans="1:8" x14ac:dyDescent="0.2">
      <c r="A38" s="69">
        <v>32</v>
      </c>
      <c r="B38" s="70">
        <v>5770.4459999999999</v>
      </c>
      <c r="D38" s="73">
        <v>90</v>
      </c>
      <c r="E38" s="74">
        <v>13670.711160000001</v>
      </c>
      <c r="G38" s="82">
        <v>136</v>
      </c>
      <c r="H38" s="83">
        <v>31668</v>
      </c>
    </row>
    <row r="39" spans="1:8" x14ac:dyDescent="0.2">
      <c r="A39" s="69">
        <v>33</v>
      </c>
      <c r="B39" s="70">
        <v>5770.4459999999999</v>
      </c>
      <c r="D39" s="69">
        <v>91</v>
      </c>
      <c r="E39" s="70">
        <v>13670.711160000001</v>
      </c>
      <c r="G39" s="82">
        <v>137</v>
      </c>
      <c r="H39" s="83">
        <v>33251</v>
      </c>
    </row>
    <row r="40" spans="1:8" x14ac:dyDescent="0.2">
      <c r="A40" s="69">
        <v>34</v>
      </c>
      <c r="B40" s="70">
        <v>5938.3135199999997</v>
      </c>
      <c r="D40" s="69">
        <v>92</v>
      </c>
      <c r="E40" s="70">
        <v>13765.136639999999</v>
      </c>
      <c r="G40" s="82">
        <v>138</v>
      </c>
      <c r="H40" s="83">
        <v>33251</v>
      </c>
    </row>
    <row r="41" spans="1:8" x14ac:dyDescent="0.2">
      <c r="A41" s="69">
        <v>35</v>
      </c>
      <c r="B41" s="70">
        <v>6137.6562000000004</v>
      </c>
      <c r="D41" s="69">
        <v>93</v>
      </c>
      <c r="E41" s="70">
        <v>13765.136639999999</v>
      </c>
      <c r="G41" s="82">
        <v>139</v>
      </c>
      <c r="H41" s="83">
        <v>34913.5</v>
      </c>
    </row>
    <row r="42" spans="1:8" ht="15.75" customHeight="1" x14ac:dyDescent="0.2">
      <c r="A42" s="69">
        <v>36</v>
      </c>
      <c r="B42" s="70">
        <v>6137.6562000000004</v>
      </c>
      <c r="D42" s="69">
        <v>94</v>
      </c>
      <c r="E42" s="70">
        <v>13765.136639999999</v>
      </c>
      <c r="G42" s="82">
        <v>140</v>
      </c>
      <c r="H42" s="83">
        <v>34914</v>
      </c>
    </row>
    <row r="43" spans="1:8" x14ac:dyDescent="0.2">
      <c r="A43" s="69">
        <v>37</v>
      </c>
      <c r="B43" s="70">
        <v>6420.93264</v>
      </c>
      <c r="D43" s="69">
        <v>95</v>
      </c>
      <c r="E43" s="70">
        <v>15275.944320000001</v>
      </c>
      <c r="G43" s="82">
        <v>141</v>
      </c>
      <c r="H43" s="83">
        <v>36659</v>
      </c>
    </row>
    <row r="44" spans="1:8" x14ac:dyDescent="0.2">
      <c r="A44" s="69">
        <v>38</v>
      </c>
      <c r="B44" s="70">
        <v>6420.93264</v>
      </c>
      <c r="D44" s="69">
        <v>96</v>
      </c>
      <c r="E44" s="70">
        <v>15464.795279999998</v>
      </c>
      <c r="G44" s="82">
        <v>142</v>
      </c>
      <c r="H44" s="83">
        <v>36659</v>
      </c>
    </row>
    <row r="45" spans="1:8" x14ac:dyDescent="0.2">
      <c r="A45" s="69">
        <v>39</v>
      </c>
      <c r="B45" s="70">
        <v>6494.3746799999999</v>
      </c>
      <c r="D45" s="69">
        <v>97</v>
      </c>
      <c r="E45" s="70">
        <v>15569.712479999998</v>
      </c>
      <c r="G45" s="82">
        <v>143</v>
      </c>
      <c r="H45" s="83">
        <v>38492</v>
      </c>
    </row>
    <row r="46" spans="1:8" x14ac:dyDescent="0.2">
      <c r="A46" s="69">
        <v>40</v>
      </c>
      <c r="B46" s="70">
        <v>6893.0600399999994</v>
      </c>
      <c r="D46" s="69">
        <v>98</v>
      </c>
      <c r="E46" s="70">
        <v>15569.712479999998</v>
      </c>
      <c r="G46" s="82">
        <v>144</v>
      </c>
      <c r="H46" s="83">
        <v>38492</v>
      </c>
    </row>
    <row r="47" spans="1:8" x14ac:dyDescent="0.2">
      <c r="A47" s="69">
        <v>41</v>
      </c>
      <c r="B47" s="70">
        <v>7690.4307600000002</v>
      </c>
      <c r="D47" s="69">
        <v>99</v>
      </c>
      <c r="E47" s="70">
        <v>17059.53672</v>
      </c>
      <c r="G47" s="82">
        <v>145</v>
      </c>
      <c r="H47" s="83">
        <v>40416.699999999997</v>
      </c>
    </row>
    <row r="48" spans="1:8" x14ac:dyDescent="0.2">
      <c r="A48" s="69">
        <v>42</v>
      </c>
      <c r="B48" s="70">
        <v>7879.28172</v>
      </c>
      <c r="D48" s="69">
        <v>100</v>
      </c>
      <c r="E48" s="70">
        <v>17059.53672</v>
      </c>
      <c r="G48" s="82">
        <v>146</v>
      </c>
      <c r="H48" s="83">
        <v>42437.599999999999</v>
      </c>
    </row>
    <row r="49" spans="1:8" x14ac:dyDescent="0.2">
      <c r="A49" s="69">
        <v>43</v>
      </c>
      <c r="B49" s="70">
        <v>7900.2651600000008</v>
      </c>
      <c r="D49" s="69">
        <v>101</v>
      </c>
      <c r="E49" s="70">
        <v>17059.53672</v>
      </c>
      <c r="G49" s="84">
        <v>147</v>
      </c>
      <c r="H49" s="85">
        <v>44559.5</v>
      </c>
    </row>
    <row r="50" spans="1:8" ht="13.5" thickBot="1" x14ac:dyDescent="0.25">
      <c r="A50" s="69">
        <v>44</v>
      </c>
      <c r="B50" s="70">
        <v>7900.2651600000008</v>
      </c>
      <c r="D50" s="69">
        <v>102</v>
      </c>
      <c r="E50" s="70">
        <v>17059.53672</v>
      </c>
      <c r="G50" s="86">
        <v>148</v>
      </c>
      <c r="H50" s="87">
        <v>46787</v>
      </c>
    </row>
    <row r="51" spans="1:8" ht="13.5" thickBot="1" x14ac:dyDescent="0.25">
      <c r="A51" s="67">
        <v>45</v>
      </c>
      <c r="B51" s="74">
        <v>7900.2651600000008</v>
      </c>
      <c r="D51" s="67">
        <v>103</v>
      </c>
      <c r="E51" s="75">
        <v>17059.53672</v>
      </c>
    </row>
    <row r="52" spans="1:8" ht="15.75" customHeight="1" thickBot="1" x14ac:dyDescent="0.25">
      <c r="A52" s="69">
        <v>46</v>
      </c>
      <c r="B52" s="70">
        <v>7900.2651600000008</v>
      </c>
      <c r="D52" s="76">
        <v>104</v>
      </c>
      <c r="E52" s="77">
        <v>17913</v>
      </c>
      <c r="G52" s="119" t="s">
        <v>37</v>
      </c>
      <c r="H52" s="120"/>
    </row>
    <row r="53" spans="1:8" x14ac:dyDescent="0.2">
      <c r="A53" s="69">
        <v>47</v>
      </c>
      <c r="B53" s="70">
        <v>7942.2320399999999</v>
      </c>
      <c r="D53" s="76">
        <v>105</v>
      </c>
      <c r="E53" s="77">
        <v>18808</v>
      </c>
    </row>
    <row r="54" spans="1:8" x14ac:dyDescent="0.2">
      <c r="A54" s="69">
        <v>48</v>
      </c>
      <c r="B54" s="70">
        <v>7973.7071999999998</v>
      </c>
      <c r="D54" s="76">
        <v>106</v>
      </c>
      <c r="E54" s="77">
        <v>18808</v>
      </c>
    </row>
    <row r="55" spans="1:8" x14ac:dyDescent="0.2">
      <c r="A55" s="69">
        <v>49</v>
      </c>
      <c r="B55" s="70">
        <v>8089.1161199999997</v>
      </c>
      <c r="D55" s="76">
        <v>107</v>
      </c>
      <c r="E55" s="77">
        <v>19749</v>
      </c>
    </row>
    <row r="56" spans="1:8" x14ac:dyDescent="0.2">
      <c r="A56" s="69">
        <v>50</v>
      </c>
      <c r="B56" s="70">
        <v>8288.4588000000003</v>
      </c>
      <c r="D56" s="76">
        <v>108</v>
      </c>
      <c r="E56" s="77">
        <v>19749</v>
      </c>
    </row>
    <row r="57" spans="1:8" x14ac:dyDescent="0.2">
      <c r="A57" s="69">
        <v>51</v>
      </c>
      <c r="B57" s="70">
        <v>8340.9174000000003</v>
      </c>
      <c r="D57" s="76">
        <v>109</v>
      </c>
      <c r="E57" s="77">
        <v>20737</v>
      </c>
    </row>
    <row r="58" spans="1:8" x14ac:dyDescent="0.2">
      <c r="A58" s="69">
        <v>52</v>
      </c>
      <c r="B58" s="70">
        <v>8340.9174000000003</v>
      </c>
      <c r="D58" s="76">
        <v>110</v>
      </c>
      <c r="E58" s="77">
        <v>20737</v>
      </c>
    </row>
    <row r="59" spans="1:8" x14ac:dyDescent="0.2">
      <c r="A59" s="69">
        <v>53</v>
      </c>
      <c r="B59" s="70">
        <v>8813.0447999999997</v>
      </c>
      <c r="D59" s="76">
        <v>111</v>
      </c>
      <c r="E59" s="77">
        <v>20737</v>
      </c>
    </row>
    <row r="60" spans="1:8" x14ac:dyDescent="0.2">
      <c r="A60" s="69">
        <v>54</v>
      </c>
      <c r="B60" s="70">
        <v>9348.1225200000008</v>
      </c>
      <c r="D60" s="76">
        <v>112</v>
      </c>
      <c r="E60" s="77">
        <v>21773</v>
      </c>
    </row>
    <row r="61" spans="1:8" x14ac:dyDescent="0.2">
      <c r="A61" s="69">
        <v>55</v>
      </c>
      <c r="B61" s="70">
        <v>9505.4983200000006</v>
      </c>
      <c r="D61" s="76">
        <v>113</v>
      </c>
      <c r="E61" s="77">
        <v>21773</v>
      </c>
    </row>
    <row r="62" spans="1:8" x14ac:dyDescent="0.2">
      <c r="A62" s="69">
        <v>56</v>
      </c>
      <c r="B62" s="70">
        <v>9505.4983200000006</v>
      </c>
      <c r="D62" s="76">
        <v>114</v>
      </c>
      <c r="E62" s="77">
        <v>21773</v>
      </c>
    </row>
    <row r="63" spans="1:8" ht="13.5" thickBot="1" x14ac:dyDescent="0.25">
      <c r="A63" s="69">
        <v>57</v>
      </c>
      <c r="B63" s="70">
        <v>9505.4983200000006</v>
      </c>
      <c r="D63" s="78">
        <v>115</v>
      </c>
      <c r="E63" s="79">
        <v>22862</v>
      </c>
    </row>
    <row r="64" spans="1:8" ht="13.5" thickBot="1" x14ac:dyDescent="0.25">
      <c r="A64" s="80">
        <v>58</v>
      </c>
      <c r="B64" s="81">
        <v>9956.64228</v>
      </c>
    </row>
  </sheetData>
  <mergeCells count="15">
    <mergeCell ref="A1:K1"/>
    <mergeCell ref="A4:B4"/>
    <mergeCell ref="D4:E4"/>
    <mergeCell ref="G34:H34"/>
    <mergeCell ref="A5:A6"/>
    <mergeCell ref="D5:D6"/>
    <mergeCell ref="E5:E6"/>
    <mergeCell ref="G4:H4"/>
    <mergeCell ref="G5:G6"/>
    <mergeCell ref="H5:H6"/>
    <mergeCell ref="G52:H52"/>
    <mergeCell ref="J7:J10"/>
    <mergeCell ref="J12:J15"/>
    <mergeCell ref="G35:G36"/>
    <mergeCell ref="H35:H3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Guidance on how to complete RAS</vt:lpstr>
      <vt:lpstr>Inputting Sheet</vt:lpstr>
      <vt:lpstr>New Scores</vt:lpstr>
      <vt:lpstr>Delegation points</vt:lpstr>
      <vt:lpstr>'Inputting Sheet'!Print_Area</vt:lpstr>
      <vt:lpstr>'New Scores'!Print_Area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Julie Short</cp:lastModifiedBy>
  <cp:lastPrinted>2017-04-07T08:52:38Z</cp:lastPrinted>
  <dcterms:created xsi:type="dcterms:W3CDTF">2015-02-11T14:37:18Z</dcterms:created>
  <dcterms:modified xsi:type="dcterms:W3CDTF">2020-11-18T11:10:54Z</dcterms:modified>
</cp:coreProperties>
</file>